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externalReferences>
    <externalReference r:id="rId5"/>
  </externalReferences>
  <definedNames>
    <definedName name="_xlnm._FilterDatabase" localSheetId="2" hidden="1">新增地方政府一般债券资金收支情况表!$A$5:$F$20</definedName>
  </definedNames>
  <calcPr calcId="144525"/>
</workbook>
</file>

<file path=xl/sharedStrings.xml><?xml version="1.0" encoding="utf-8"?>
<sst xmlns="http://schemas.openxmlformats.org/spreadsheetml/2006/main" count="397" uniqueCount="190">
  <si>
    <t>表1</t>
  </si>
  <si>
    <t>截至2025年末新增地方政府一般债券情况表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</si>
  <si>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</si>
  <si>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</si>
  <si>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</si>
  <si>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</si>
  <si>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</si>
  <si>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</si>
  <si>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债券编码（代码）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</si>
  <si>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</si>
  <si>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</si>
  <si>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</si>
  <si>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</si>
  <si>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</si>
  <si>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</si>
  <si>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r>
      <rPr>
        <sz val="11"/>
        <rFont val="仿宋_GB2312"/>
        <charset val="134"/>
      </rPr>
      <t>2016</t>
    </r>
    <r>
      <rPr>
        <sz val="10"/>
        <rFont val="宋体"/>
        <charset val="134"/>
      </rPr>
      <t>年四川省政府一般债券（十二期）</t>
    </r>
  </si>
  <si>
    <t>1605341</t>
  </si>
  <si>
    <t>一般债券</t>
  </si>
  <si>
    <t>2016-06-17</t>
  </si>
  <si>
    <t>3.27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</si>
  <si>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</si>
  <si>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r>
      <rPr>
        <sz val="11"/>
        <rFont val="仿宋_GB2312"/>
        <charset val="134"/>
      </rPr>
      <t>2017</t>
    </r>
    <r>
      <rPr>
        <sz val="10"/>
        <rFont val="宋体"/>
        <charset val="134"/>
      </rPr>
      <t>年四川省政府一般债券（十二期）</t>
    </r>
  </si>
  <si>
    <t>140924</t>
  </si>
  <si>
    <t>2017-06-09</t>
  </si>
  <si>
    <t>4.29</t>
  </si>
  <si>
    <r>
      <rPr>
        <sz val="11"/>
        <rFont val="仿宋_GB2312"/>
        <charset val="134"/>
      </rPr>
      <t>2017</t>
    </r>
    <r>
      <rPr>
        <sz val="10"/>
        <rFont val="宋体"/>
        <charset val="134"/>
      </rPr>
      <t>年四川省政府一般债券（十六期）</t>
    </r>
  </si>
  <si>
    <t>1705267</t>
  </si>
  <si>
    <t>2017-07-18</t>
  </si>
  <si>
    <t>4</t>
  </si>
  <si>
    <t>2019年四川省政府一般债券（十期）</t>
  </si>
  <si>
    <t>104628</t>
  </si>
  <si>
    <t>2019-06-03</t>
  </si>
  <si>
    <t>3.58</t>
  </si>
  <si>
    <t>7年</t>
  </si>
  <si>
    <t>2021年四川省政府一般债券(二期)</t>
  </si>
  <si>
    <t>2105132</t>
  </si>
  <si>
    <t>2021-05-10</t>
  </si>
  <si>
    <t>3.41</t>
  </si>
  <si>
    <t>10年</t>
  </si>
  <si>
    <t>2022年四川省政府一般债券（七期）</t>
  </si>
  <si>
    <t>2271358</t>
  </si>
  <si>
    <t>2022-06-28</t>
  </si>
  <si>
    <t>2.94</t>
  </si>
  <si>
    <t>2023年四川省政府一般债券（二期）</t>
  </si>
  <si>
    <t>2305064</t>
  </si>
  <si>
    <t>2023-01-17</t>
  </si>
  <si>
    <t>2.98</t>
  </si>
  <si>
    <t>2023年四川省政府一般债券（三期）</t>
  </si>
  <si>
    <t>198691</t>
  </si>
  <si>
    <t>2023-07-07</t>
  </si>
  <si>
    <t>2.73</t>
  </si>
  <si>
    <t>2024年四川省政府一般债券（一期）</t>
  </si>
  <si>
    <t>198928</t>
  </si>
  <si>
    <t>2024-01-31</t>
  </si>
  <si>
    <t>2024年四川省政府一般债券（二期）</t>
  </si>
  <si>
    <t>2024年四川省政府一般债券（四期）</t>
  </si>
  <si>
    <t>2024-09-11</t>
  </si>
  <si>
    <t>2025年四川省政府一般债券（一期）</t>
  </si>
  <si>
    <t>2025年四川省政府一般债券（二期）</t>
  </si>
  <si>
    <t>表2</t>
  </si>
  <si>
    <t>截至2025年末新增地方政府专项债券情况表</t>
  </si>
  <si>
    <t>债券项目资产类型</t>
  </si>
  <si>
    <t>已取得项目收益</t>
  </si>
  <si>
    <t>债券编码</t>
  </si>
  <si>
    <t>2020年四川省文化旅游专项债券（二期）-2020年四川省政府专项债券（八期）</t>
  </si>
  <si>
    <t>160549</t>
  </si>
  <si>
    <t>普通专项债券</t>
  </si>
  <si>
    <t>2020-01-02</t>
  </si>
  <si>
    <t>3.38</t>
  </si>
  <si>
    <t>深度贫困地区基础设施建设</t>
  </si>
  <si>
    <t>2021年四川省社会事业专项债券（二期）-2021年四川省政府专项债券（二十二期）</t>
  </si>
  <si>
    <t>173731</t>
  </si>
  <si>
    <t>其他自平衡专项债券</t>
  </si>
  <si>
    <t>2021-06-10</t>
  </si>
  <si>
    <t>3.34</t>
  </si>
  <si>
    <t>2021年四川省乡村振兴专项债券（五期）-2021年四川省政府专项债券（三十四期）</t>
  </si>
  <si>
    <t>173877</t>
  </si>
  <si>
    <t>2021-10-28</t>
  </si>
  <si>
    <t>3.23</t>
  </si>
  <si>
    <t>其他农村建设</t>
  </si>
  <si>
    <t>2021年四川省支持中小银行发展专项债券（一期）-2021年四川省政府专项债券（一期）</t>
  </si>
  <si>
    <t>173548</t>
  </si>
  <si>
    <t>中小银行发展专项债券</t>
  </si>
  <si>
    <t>2021-03-09</t>
  </si>
  <si>
    <t>3.5</t>
  </si>
  <si>
    <t>中小银行风险化解</t>
  </si>
  <si>
    <t>2022年四川省乡村振兴专项债券（二期）-2022年四川省政府专项债券（十五期）</t>
  </si>
  <si>
    <t>2205164</t>
  </si>
  <si>
    <t>2022-01-27</t>
  </si>
  <si>
    <t>2.85</t>
  </si>
  <si>
    <t>2022年四川省社会事业专项债券（五期）-2022年四川省政府专项债券（十八期）</t>
  </si>
  <si>
    <t>2205222</t>
  </si>
  <si>
    <t>2022-02-18</t>
  </si>
  <si>
    <t>3.04</t>
  </si>
  <si>
    <t>2022年四川省社会事业专项债券（七期）-2022年四川省政府专项债券（二十期）</t>
  </si>
  <si>
    <t>2205224</t>
  </si>
  <si>
    <t>3.31</t>
  </si>
  <si>
    <t>20年</t>
  </si>
  <si>
    <t>公立医院</t>
  </si>
  <si>
    <t>2022年四川省乡村振兴和水利建设专项债券（一期）—2022年四川省政府专项债券（四十二期）</t>
  </si>
  <si>
    <t>2271121</t>
  </si>
  <si>
    <t>2022-06-13</t>
  </si>
  <si>
    <t>2.91</t>
  </si>
  <si>
    <t>饮水工程
其他农村建设</t>
  </si>
  <si>
    <t>2022年四川省社会事业和交通基础设施专项债券（二期）—2022年四川省政府专项债券（四十六期）</t>
  </si>
  <si>
    <t>2271125</t>
  </si>
  <si>
    <t>3.21</t>
  </si>
  <si>
    <t>15年</t>
  </si>
  <si>
    <t>文化旅游</t>
  </si>
  <si>
    <t>2022年四川省城市更新和产业升级基础设施专项债券（三期）—2022年四川省政府专项债券（五十期）</t>
  </si>
  <si>
    <t>2271129</t>
  </si>
  <si>
    <t>2022年四川省城市更新和产业升级基础设施专项债券（五期）—2022年四川省政府专项债券（五十二期）</t>
  </si>
  <si>
    <t>2271131</t>
  </si>
  <si>
    <t>城镇老旧小区改造</t>
  </si>
  <si>
    <t>2022年四川省城乡基础设施建设专项债券（十七期）-2022年四川省政府专项债券（七十三期）</t>
  </si>
  <si>
    <t>2271778</t>
  </si>
  <si>
    <t>2022-10-17</t>
  </si>
  <si>
    <t>3.14</t>
  </si>
  <si>
    <t>2023年四川省城乡基础设施建设专项债券（三期）-2023年四川省政府专项债券（三期）</t>
  </si>
  <si>
    <t>2305067</t>
  </si>
  <si>
    <t>2023年四川省城乡基础设施建设专项债券（四期）-2023年四川省政府专项债券（四期）</t>
  </si>
  <si>
    <t>2305068</t>
  </si>
  <si>
    <t>3.12</t>
  </si>
  <si>
    <t>文化旅游
饮水工程</t>
  </si>
  <si>
    <t>2023年四川省城乡基础设施建设专项债券（十期）-2023年四川省政府专项债券（十期）</t>
  </si>
  <si>
    <t>101946</t>
  </si>
  <si>
    <t>2023-02-27</t>
  </si>
  <si>
    <t>3.02</t>
  </si>
  <si>
    <t>2023年四川省城乡基础设施建设专项债券（十一期）-2023年四川省政府专项债券（十一期）</t>
  </si>
  <si>
    <t>101947</t>
  </si>
  <si>
    <t>3.16</t>
  </si>
  <si>
    <t>2023年四川省城乡基础设施建设专项债券（十二期）-2023年四川省政府专项债券（十二期）</t>
  </si>
  <si>
    <t>101948</t>
  </si>
  <si>
    <t>3.24</t>
  </si>
  <si>
    <t>城镇老旧小区改造
公立医院</t>
  </si>
  <si>
    <t>2023年四川省城乡基础设施建设专项债券（二十八期）-2023年四川省政府专项债券（二十九期）</t>
  </si>
  <si>
    <t>2305782</t>
  </si>
  <si>
    <t>2023-07-20</t>
  </si>
  <si>
    <t>经济林建设</t>
  </si>
  <si>
    <t>2024年四川省政府专项债券（二十一期）</t>
  </si>
  <si>
    <t>2024-08-29</t>
  </si>
  <si>
    <t>2024年四川省政府专项债券（二十二期）</t>
  </si>
  <si>
    <t>2405832</t>
  </si>
  <si>
    <t>其他农林水利建设</t>
  </si>
  <si>
    <t>2024年四川省政府专项债券（二十三期）</t>
  </si>
  <si>
    <t>2405833</t>
  </si>
  <si>
    <t>城镇老旧小区改造
其他农村建设</t>
  </si>
  <si>
    <t>2024年四川省政府专项债券（二十六期）</t>
  </si>
  <si>
    <t>2405836</t>
  </si>
  <si>
    <t>饮水工程</t>
  </si>
  <si>
    <t>2024年四川省政府专项债券（三十三期）</t>
  </si>
  <si>
    <t>2024-09-26</t>
  </si>
  <si>
    <t>其他农村建设
饮水工程</t>
  </si>
  <si>
    <t>2025年四川省政府专项债券（十二期）</t>
  </si>
  <si>
    <t>其他农林水建设</t>
  </si>
  <si>
    <t>2025年四川省政府专项债券（十三期）</t>
  </si>
  <si>
    <t>其他农村建设
公立医院</t>
  </si>
  <si>
    <t>2025年四川省政府专项债券（二十五期）</t>
  </si>
  <si>
    <t>30年</t>
  </si>
  <si>
    <t>2025年四川省政府专项债券（二十九期）</t>
  </si>
  <si>
    <t>城市停车场</t>
  </si>
  <si>
    <t>2025年四川省政府专项债券（三十一期）</t>
  </si>
  <si>
    <t>2025年四川省政府专项债券（三十二期）</t>
  </si>
  <si>
    <t>表3</t>
  </si>
  <si>
    <t>截至2025年末新增地方政府一般债券资金收支情况表</t>
  </si>
  <si>
    <t>序号</t>
  </si>
  <si>
    <t>截至2025年末新增一般债券资金收入</t>
  </si>
  <si>
    <t>截至2025年末新增一般债券资金安排的支出</t>
  </si>
  <si>
    <t>金额</t>
  </si>
  <si>
    <t>支出功能分类</t>
  </si>
  <si>
    <t>合计</t>
  </si>
  <si>
    <r>
      <rPr>
        <sz val="12"/>
        <rFont val="Arial"/>
        <charset val="0"/>
      </rPr>
      <t>2016</t>
    </r>
    <r>
      <rPr>
        <sz val="12"/>
        <rFont val="宋体"/>
        <charset val="0"/>
      </rPr>
      <t>年四川省政府一般债券（十二期）</t>
    </r>
  </si>
  <si>
    <t>214交通运输支出</t>
  </si>
  <si>
    <t>205</t>
  </si>
  <si>
    <t>213农林水支出</t>
  </si>
  <si>
    <t>206</t>
  </si>
  <si>
    <r>
      <rPr>
        <sz val="12"/>
        <rFont val="Arial"/>
        <charset val="0"/>
      </rPr>
      <t>2017</t>
    </r>
    <r>
      <rPr>
        <sz val="12"/>
        <rFont val="宋体"/>
        <charset val="0"/>
      </rPr>
      <t>年四川省政府一般债券（十二期）</t>
    </r>
  </si>
  <si>
    <r>
      <rPr>
        <sz val="12"/>
        <rFont val="Arial"/>
        <charset val="0"/>
      </rPr>
      <t>2017</t>
    </r>
    <r>
      <rPr>
        <sz val="12"/>
        <rFont val="宋体"/>
        <charset val="0"/>
      </rPr>
      <t>年四川省政府一般债券（十六期）</t>
    </r>
  </si>
  <si>
    <t>208</t>
  </si>
  <si>
    <t>205教育支出</t>
  </si>
  <si>
    <t>224灾害防治及应急管理支出</t>
  </si>
  <si>
    <t>210</t>
  </si>
  <si>
    <r>
      <rPr>
        <sz val="12"/>
        <rFont val="Arial"/>
        <charset val="0"/>
      </rPr>
      <t>2023</t>
    </r>
    <r>
      <rPr>
        <sz val="12"/>
        <rFont val="宋体"/>
        <charset val="0"/>
      </rPr>
      <t>年四川省政府一般债券（二期）</t>
    </r>
  </si>
  <si>
    <r>
      <rPr>
        <sz val="12"/>
        <rFont val="Arial"/>
        <charset val="0"/>
      </rPr>
      <t>2023</t>
    </r>
    <r>
      <rPr>
        <sz val="12"/>
        <rFont val="宋体"/>
        <charset val="0"/>
      </rPr>
      <t>年四川省政府一般债券（三期）</t>
    </r>
  </si>
  <si>
    <t>212城乡社区支出</t>
  </si>
  <si>
    <t>表4</t>
  </si>
  <si>
    <t>截至2025年末新增地方政府专项债券资金收支情况表</t>
  </si>
  <si>
    <t>截至2025年末新增专项债券资金收入</t>
  </si>
  <si>
    <t>截至2025年末新增专项债券资金安排的支出</t>
  </si>
  <si>
    <t>229其他支出</t>
  </si>
</sst>
</file>

<file path=xl/styles.xml><?xml version="1.0" encoding="utf-8"?>
<styleSheet xmlns="http://schemas.openxmlformats.org/spreadsheetml/2006/main">
  <numFmts count="8">
    <numFmt numFmtId="176" formatCode="yyyy\-m\-d"/>
    <numFmt numFmtId="177" formatCode="0.000_ "/>
    <numFmt numFmtId="44" formatCode="_ &quot;￥&quot;* #,##0.00_ ;_ &quot;￥&quot;* \-#,##0.00_ ;_ &quot;￥&quot;* &quot;-&quot;??_ ;_ @_ "/>
    <numFmt numFmtId="178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9" formatCode="yyyy\-mm\-d"/>
  </numFmts>
  <fonts count="42">
    <font>
      <sz val="11"/>
      <color indexed="8"/>
      <name val="宋体"/>
      <charset val="1"/>
      <scheme val="minor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name val="SimSun"/>
      <charset val="134"/>
    </font>
    <font>
      <sz val="11"/>
      <color indexed="8"/>
      <name val="仿宋_GB2312"/>
      <charset val="134"/>
    </font>
    <font>
      <sz val="12"/>
      <name val="Arial"/>
      <charset val="0"/>
    </font>
    <font>
      <sz val="12"/>
      <name val="SimSun"/>
      <charset val="134"/>
    </font>
    <font>
      <sz val="9"/>
      <name val="SimSun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.75"/>
      <color rgb="FF000000"/>
      <name val="helvetica"/>
      <charset val="1"/>
    </font>
    <font>
      <sz val="11"/>
      <name val="宋体"/>
      <charset val="1"/>
      <scheme val="minor"/>
    </font>
    <font>
      <sz val="20"/>
      <name val="黑体"/>
      <charset val="134"/>
    </font>
    <font>
      <b/>
      <sz val="11"/>
      <name val="仿宋_GB2312"/>
      <charset val="134"/>
    </font>
    <font>
      <sz val="10"/>
      <name val="Arial"/>
      <charset val="0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0"/>
    </font>
    <font>
      <sz val="10"/>
      <name val="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2" borderId="2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4" borderId="27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5" fillId="21" borderId="30" applyNumberFormat="0" applyAlignment="0" applyProtection="0">
      <alignment vertical="center"/>
    </xf>
    <xf numFmtId="0" fontId="36" fillId="21" borderId="25" applyNumberFormat="0" applyAlignment="0" applyProtection="0">
      <alignment vertical="center"/>
    </xf>
    <xf numFmtId="0" fontId="28" fillId="13" borderId="26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3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8" fontId="5" fillId="0" borderId="9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/>
    </xf>
    <xf numFmtId="178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8" fontId="5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178" fontId="3" fillId="0" borderId="10" xfId="0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8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178" fontId="13" fillId="0" borderId="15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178" fontId="13" fillId="0" borderId="1" xfId="0" applyNumberFormat="1" applyFont="1" applyFill="1" applyBorder="1">
      <alignment vertical="center"/>
    </xf>
    <xf numFmtId="0" fontId="13" fillId="0" borderId="9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9" xfId="0" applyFont="1" applyFill="1" applyBorder="1">
      <alignment vertical="center"/>
    </xf>
    <xf numFmtId="0" fontId="13" fillId="0" borderId="9" xfId="0" applyFont="1" applyFill="1" applyBorder="1" applyAlignment="1">
      <alignment horizontal="center" vertical="center"/>
    </xf>
    <xf numFmtId="178" fontId="13" fillId="0" borderId="9" xfId="0" applyNumberFormat="1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178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3" fillId="0" borderId="2" xfId="0" applyFont="1" applyFill="1" applyBorder="1">
      <alignment vertical="center"/>
    </xf>
    <xf numFmtId="178" fontId="13" fillId="0" borderId="9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esktop\&#20538;&#21153;&#30456;&#20851;--\&#20538;&#21048;&#23384;&#32493;&#26399;&#20844;&#24320;\&#37329;&#21475;&#27827;&#21306;2015-2025&#24180;&#26411;&#20538;&#21048;&#23384;&#32493;&#26399;&#21333;&#20301;&#20844;&#24320;&#34920;&#26684;\&#22635;&#25253;\&#21457;&#37096;&#38376;\&#38468;&#20214;1&#65306;&#21508;&#37096;&#38376;&#25130;&#27490;2024&#24180;&#26032;&#22686;&#22320;&#26041;&#25919;&#24220;&#20538;&#21048;&#23384;&#32493;&#26399;&#20449;&#24687;&#20844;&#24320;&#65288;&#21442;&#32771;&#34920;&#26679;&#65289;-&#23450;&#31295;\&#20048;&#23665;&#24066;&#37329;&#21475;&#27827;&#21306;&#21355;&#29983;&#20581;&#24247;&#23616;&#25130;&#33267;2024&#24180;&#26411;&#20538;&#21048;&#23384;&#32493;&#26399;&#20844;&#243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新增地方政府专项债券情况表"/>
      <sheetName val=" 新增地方政府专项债券资金收支情况表"/>
    </sheetNames>
    <sheetDataSet>
      <sheetData sheetId="0">
        <row r="11">
          <cell r="K11">
            <v>6</v>
          </cell>
          <cell r="L11">
            <v>4.5</v>
          </cell>
          <cell r="M11">
            <v>1.55</v>
          </cell>
          <cell r="N11">
            <v>1.45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pane xSplit="1" ySplit="6" topLeftCell="B10" activePane="bottomRight" state="frozen"/>
      <selection/>
      <selection pane="topRight"/>
      <selection pane="bottomLeft"/>
      <selection pane="bottomRight" activeCell="N10" sqref="N10"/>
    </sheetView>
  </sheetViews>
  <sheetFormatPr defaultColWidth="10" defaultRowHeight="13.5"/>
  <cols>
    <col min="1" max="1" width="32.75" style="89" customWidth="1"/>
    <col min="2" max="2" width="8.38333333333333" style="89" customWidth="1"/>
    <col min="3" max="3" width="8.88333333333333" style="87" customWidth="1"/>
    <col min="4" max="4" width="8.13333333333333" style="87" customWidth="1"/>
    <col min="5" max="5" width="15.75" style="87" customWidth="1"/>
    <col min="6" max="6" width="8.13333333333333" style="87" customWidth="1"/>
    <col min="7" max="7" width="8.13333333333333" style="89" customWidth="1"/>
    <col min="8" max="8" width="8.13333333333333" style="87" customWidth="1"/>
    <col min="9" max="9" width="11.8833333333333" style="87" customWidth="1"/>
    <col min="10" max="10" width="8.13333333333333" style="87" customWidth="1"/>
    <col min="11" max="11" width="15.1333333333333" style="87" customWidth="1"/>
    <col min="12" max="12" width="10" style="87" customWidth="1"/>
    <col min="13" max="13" width="9.75" style="87" customWidth="1"/>
    <col min="14" max="16384" width="10" style="87"/>
  </cols>
  <sheetData>
    <row r="1" ht="27.95" customHeight="1" spans="1:12">
      <c r="A1" s="90" t="s">
        <v>0</v>
      </c>
      <c r="L1" s="125"/>
    </row>
    <row r="2" ht="27.95" customHeight="1" spans="1:12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ht="27.95" customHeight="1" spans="1:1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14.25" customHeight="1" spans="1:12">
      <c r="A4" s="36"/>
      <c r="B4" s="36"/>
      <c r="C4" s="92"/>
      <c r="D4" s="92"/>
      <c r="E4" s="92"/>
      <c r="F4" s="92"/>
      <c r="G4" s="36"/>
      <c r="H4" s="93"/>
      <c r="I4" s="92"/>
      <c r="J4" s="92"/>
      <c r="K4" s="92"/>
      <c r="L4" s="126" t="s">
        <v>2</v>
      </c>
    </row>
    <row r="5" ht="33" customHeight="1" spans="1:12">
      <c r="A5" s="38" t="s">
        <v>3</v>
      </c>
      <c r="B5" s="39"/>
      <c r="C5" s="39"/>
      <c r="D5" s="39"/>
      <c r="E5" s="39"/>
      <c r="F5" s="39"/>
      <c r="G5" s="94"/>
      <c r="H5" s="95" t="s">
        <v>4</v>
      </c>
      <c r="I5" s="127"/>
      <c r="J5" s="128" t="s">
        <v>5</v>
      </c>
      <c r="K5" s="129"/>
      <c r="L5" s="7" t="s">
        <v>6</v>
      </c>
    </row>
    <row r="6" ht="33" customHeight="1" spans="1:12">
      <c r="A6" s="7" t="s">
        <v>7</v>
      </c>
      <c r="B6" s="7" t="s">
        <v>8</v>
      </c>
      <c r="C6" s="7" t="s">
        <v>9</v>
      </c>
      <c r="D6" s="7" t="s">
        <v>10</v>
      </c>
      <c r="E6" s="7" t="s">
        <v>11</v>
      </c>
      <c r="F6" s="7" t="s">
        <v>12</v>
      </c>
      <c r="G6" s="7" t="s">
        <v>13</v>
      </c>
      <c r="H6" s="96"/>
      <c r="I6" s="130" t="s">
        <v>14</v>
      </c>
      <c r="J6" s="131"/>
      <c r="K6" s="132" t="s">
        <v>14</v>
      </c>
      <c r="L6" s="7"/>
    </row>
    <row r="7" s="87" customFormat="1" ht="45" customHeight="1" spans="1:12">
      <c r="A7" s="15" t="s">
        <v>15</v>
      </c>
      <c r="B7" s="7" t="s">
        <v>16</v>
      </c>
      <c r="C7" s="12" t="s">
        <v>17</v>
      </c>
      <c r="D7" s="97">
        <v>0.051</v>
      </c>
      <c r="E7" s="98" t="s">
        <v>18</v>
      </c>
      <c r="F7" s="7" t="s">
        <v>19</v>
      </c>
      <c r="G7" s="99" t="s">
        <v>20</v>
      </c>
      <c r="H7" s="100">
        <f>0.5012+0.01</f>
        <v>0.5112</v>
      </c>
      <c r="I7" s="97">
        <v>0.051</v>
      </c>
      <c r="J7" s="100">
        <f>0.3674+0.01</f>
        <v>0.3774</v>
      </c>
      <c r="K7" s="97">
        <v>0.051</v>
      </c>
      <c r="L7" s="97"/>
    </row>
    <row r="8" s="87" customFormat="1" ht="45" customHeight="1" spans="1:12">
      <c r="A8" s="15" t="s">
        <v>21</v>
      </c>
      <c r="B8" s="7" t="s">
        <v>22</v>
      </c>
      <c r="C8" s="12" t="s">
        <v>17</v>
      </c>
      <c r="D8" s="97">
        <v>0.06</v>
      </c>
      <c r="E8" s="98" t="s">
        <v>23</v>
      </c>
      <c r="F8" s="7" t="s">
        <v>24</v>
      </c>
      <c r="G8" s="99" t="s">
        <v>20</v>
      </c>
      <c r="H8" s="101">
        <v>205.21</v>
      </c>
      <c r="I8" s="110">
        <v>0.6</v>
      </c>
      <c r="J8" s="110">
        <v>0.24</v>
      </c>
      <c r="K8" s="97">
        <v>0.06</v>
      </c>
      <c r="L8" s="97"/>
    </row>
    <row r="9" s="87" customFormat="1" ht="45" customHeight="1" spans="1:12">
      <c r="A9" s="15" t="s">
        <v>25</v>
      </c>
      <c r="B9" s="7" t="s">
        <v>26</v>
      </c>
      <c r="C9" s="12" t="s">
        <v>17</v>
      </c>
      <c r="D9" s="102">
        <v>0.003</v>
      </c>
      <c r="E9" s="98" t="s">
        <v>27</v>
      </c>
      <c r="F9" s="7" t="s">
        <v>28</v>
      </c>
      <c r="G9" s="99" t="s">
        <v>20</v>
      </c>
      <c r="H9" s="100">
        <v>0.0029</v>
      </c>
      <c r="I9" s="97">
        <v>0.003</v>
      </c>
      <c r="J9" s="100">
        <v>0.0029</v>
      </c>
      <c r="K9" s="97">
        <v>0.003</v>
      </c>
      <c r="L9" s="97"/>
    </row>
    <row r="10" s="87" customFormat="1" ht="45" customHeight="1" spans="1:12">
      <c r="A10" s="15" t="s">
        <v>29</v>
      </c>
      <c r="B10" s="7" t="s">
        <v>30</v>
      </c>
      <c r="C10" s="12" t="s">
        <v>17</v>
      </c>
      <c r="D10" s="97">
        <v>0.0451</v>
      </c>
      <c r="E10" s="98" t="s">
        <v>31</v>
      </c>
      <c r="F10" s="7" t="s">
        <v>32</v>
      </c>
      <c r="G10" s="99" t="s">
        <v>33</v>
      </c>
      <c r="H10" s="69">
        <v>0.1096</v>
      </c>
      <c r="I10" s="69">
        <v>0.0451</v>
      </c>
      <c r="J10" s="69">
        <v>0.0451</v>
      </c>
      <c r="K10" s="97">
        <v>0.0451</v>
      </c>
      <c r="L10" s="69"/>
    </row>
    <row r="11" s="88" customFormat="1" ht="45" customHeight="1" spans="1:12">
      <c r="A11" s="15" t="s">
        <v>34</v>
      </c>
      <c r="B11" s="7" t="s">
        <v>35</v>
      </c>
      <c r="C11" s="103" t="s">
        <v>17</v>
      </c>
      <c r="D11" s="97">
        <v>0.01</v>
      </c>
      <c r="E11" s="98" t="s">
        <v>36</v>
      </c>
      <c r="F11" s="7" t="s">
        <v>37</v>
      </c>
      <c r="G11" s="99" t="s">
        <v>38</v>
      </c>
      <c r="H11" s="69">
        <v>0.042141</v>
      </c>
      <c r="I11" s="110">
        <v>0.023</v>
      </c>
      <c r="J11" s="110">
        <v>0.01</v>
      </c>
      <c r="K11" s="97">
        <v>0.01</v>
      </c>
      <c r="L11" s="110"/>
    </row>
    <row r="12" s="89" customFormat="1" ht="45" customHeight="1" spans="1:12">
      <c r="A12" s="15" t="s">
        <v>39</v>
      </c>
      <c r="B12" s="7" t="s">
        <v>40</v>
      </c>
      <c r="C12" s="46" t="s">
        <v>17</v>
      </c>
      <c r="D12" s="97">
        <v>0.0385</v>
      </c>
      <c r="E12" s="98" t="s">
        <v>41</v>
      </c>
      <c r="F12" s="7" t="s">
        <v>42</v>
      </c>
      <c r="G12" s="99" t="s">
        <v>38</v>
      </c>
      <c r="H12" s="69">
        <v>0.1813</v>
      </c>
      <c r="I12" s="69">
        <v>0.0385</v>
      </c>
      <c r="J12" s="69">
        <v>0.1426935</v>
      </c>
      <c r="K12" s="97">
        <v>0.0385</v>
      </c>
      <c r="L12" s="69"/>
    </row>
    <row r="13" s="87" customFormat="1" ht="45" customHeight="1" spans="1:12">
      <c r="A13" s="15" t="s">
        <v>43</v>
      </c>
      <c r="B13" s="7" t="s">
        <v>44</v>
      </c>
      <c r="C13" s="46" t="s">
        <v>17</v>
      </c>
      <c r="D13" s="97">
        <v>0.05</v>
      </c>
      <c r="E13" s="98" t="s">
        <v>45</v>
      </c>
      <c r="F13" s="7" t="s">
        <v>46</v>
      </c>
      <c r="G13" s="99" t="s">
        <v>38</v>
      </c>
      <c r="H13" s="75">
        <v>205.21</v>
      </c>
      <c r="I13" s="75">
        <v>0.6</v>
      </c>
      <c r="J13" s="75">
        <v>0.29</v>
      </c>
      <c r="K13" s="97">
        <v>0.05</v>
      </c>
      <c r="L13" s="69"/>
    </row>
    <row r="14" s="87" customFormat="1" ht="45" customHeight="1" spans="1:12">
      <c r="A14" s="15" t="s">
        <v>47</v>
      </c>
      <c r="B14" s="7" t="s">
        <v>48</v>
      </c>
      <c r="C14" s="46" t="s">
        <v>17</v>
      </c>
      <c r="D14" s="104">
        <v>0.1</v>
      </c>
      <c r="E14" s="98" t="s">
        <v>49</v>
      </c>
      <c r="F14" s="105" t="s">
        <v>50</v>
      </c>
      <c r="G14" s="106" t="s">
        <v>33</v>
      </c>
      <c r="H14" s="70">
        <v>209.45</v>
      </c>
      <c r="I14" s="70">
        <v>2.59</v>
      </c>
      <c r="J14" s="70">
        <v>0.39</v>
      </c>
      <c r="K14" s="104">
        <v>0.1</v>
      </c>
      <c r="L14" s="69"/>
    </row>
    <row r="15" s="89" customFormat="1" ht="52" customHeight="1" spans="1:12">
      <c r="A15" s="107" t="s">
        <v>51</v>
      </c>
      <c r="B15" s="53" t="s">
        <v>52</v>
      </c>
      <c r="C15" s="46" t="s">
        <v>17</v>
      </c>
      <c r="D15" s="108">
        <v>0.155</v>
      </c>
      <c r="E15" s="98" t="s">
        <v>53</v>
      </c>
      <c r="F15" s="103">
        <v>2.57</v>
      </c>
      <c r="G15" s="109" t="s">
        <v>33</v>
      </c>
      <c r="H15" s="110">
        <v>210.51</v>
      </c>
      <c r="I15" s="69">
        <f>2.59+0.16</f>
        <v>2.75</v>
      </c>
      <c r="J15" s="110">
        <v>0.545</v>
      </c>
      <c r="K15" s="110">
        <v>0.155</v>
      </c>
      <c r="L15" s="103"/>
    </row>
    <row r="16" s="87" customFormat="1" ht="49" customHeight="1" spans="1:12">
      <c r="A16" s="111" t="s">
        <v>54</v>
      </c>
      <c r="B16" s="112">
        <v>198929</v>
      </c>
      <c r="C16" s="46" t="s">
        <v>17</v>
      </c>
      <c r="D16" s="108">
        <v>0.065</v>
      </c>
      <c r="E16" s="98" t="s">
        <v>53</v>
      </c>
      <c r="F16" s="113">
        <v>2.59</v>
      </c>
      <c r="G16" s="109" t="s">
        <v>38</v>
      </c>
      <c r="H16" s="114">
        <v>1.055</v>
      </c>
      <c r="I16" s="110">
        <v>0.16</v>
      </c>
      <c r="J16" s="110">
        <v>0.16</v>
      </c>
      <c r="K16" s="110">
        <v>0.065</v>
      </c>
      <c r="L16" s="133"/>
    </row>
    <row r="17" s="87" customFormat="1" ht="58" customHeight="1" spans="1:12">
      <c r="A17" s="115" t="s">
        <v>55</v>
      </c>
      <c r="B17" s="116">
        <v>2405853</v>
      </c>
      <c r="C17" s="40" t="s">
        <v>17</v>
      </c>
      <c r="D17" s="117">
        <v>0.15</v>
      </c>
      <c r="E17" s="98" t="s">
        <v>56</v>
      </c>
      <c r="F17" s="118">
        <v>2.18</v>
      </c>
      <c r="G17" s="119" t="s">
        <v>38</v>
      </c>
      <c r="H17" s="120">
        <v>210.51</v>
      </c>
      <c r="I17" s="71">
        <f>2.59+0.16</f>
        <v>2.75</v>
      </c>
      <c r="J17" s="134">
        <f>0.545+0.15</f>
        <v>0.695</v>
      </c>
      <c r="K17" s="134">
        <v>0.15</v>
      </c>
      <c r="L17" s="118"/>
    </row>
    <row r="18" ht="77" customHeight="1" spans="1:12">
      <c r="A18" s="111" t="s">
        <v>57</v>
      </c>
      <c r="B18" s="121">
        <v>2505041</v>
      </c>
      <c r="C18" s="62" t="s">
        <v>17</v>
      </c>
      <c r="D18" s="122">
        <v>0.15</v>
      </c>
      <c r="E18" s="98">
        <v>45678</v>
      </c>
      <c r="F18" s="61">
        <v>1.79</v>
      </c>
      <c r="G18" s="121" t="s">
        <v>38</v>
      </c>
      <c r="H18" s="123">
        <v>4.37199883</v>
      </c>
      <c r="I18" s="123">
        <v>2.04</v>
      </c>
      <c r="J18" s="123">
        <v>0.32</v>
      </c>
      <c r="K18" s="123">
        <v>0.11</v>
      </c>
      <c r="L18" s="122"/>
    </row>
    <row r="19" ht="42" customHeight="1" spans="1:12">
      <c r="A19" s="103" t="s">
        <v>58</v>
      </c>
      <c r="B19" s="121">
        <v>235709</v>
      </c>
      <c r="C19" s="62" t="s">
        <v>17</v>
      </c>
      <c r="D19" s="124">
        <v>0.15</v>
      </c>
      <c r="E19" s="98">
        <v>45898</v>
      </c>
      <c r="F19" s="61">
        <v>2.02</v>
      </c>
      <c r="G19" s="121" t="s">
        <v>38</v>
      </c>
      <c r="H19" s="123">
        <v>1.744669</v>
      </c>
      <c r="I19" s="123">
        <v>0.15</v>
      </c>
      <c r="J19" s="123">
        <v>1.074406</v>
      </c>
      <c r="K19" s="123">
        <v>0.15</v>
      </c>
      <c r="L19" s="124"/>
    </row>
  </sheetData>
  <mergeCells count="5">
    <mergeCell ref="A3:L3"/>
    <mergeCell ref="A5:G5"/>
    <mergeCell ref="H5:I5"/>
    <mergeCell ref="J5:K5"/>
    <mergeCell ref="L5:L6"/>
  </mergeCells>
  <printOptions horizontalCentered="1"/>
  <pageMargins left="0.393055555555556" right="0.393055555555556" top="0.393055555555556" bottom="0.39305555555555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"/>
  <sheetViews>
    <sheetView zoomScale="85" zoomScaleNormal="85" workbookViewId="0">
      <pane xSplit="1" ySplit="5" topLeftCell="B16" activePane="bottomRight" state="frozen"/>
      <selection/>
      <selection pane="topRight"/>
      <selection pane="bottomLeft"/>
      <selection pane="bottomRight" activeCell="M34" sqref="I6:M34"/>
    </sheetView>
  </sheetViews>
  <sheetFormatPr defaultColWidth="10" defaultRowHeight="13.5"/>
  <cols>
    <col min="1" max="1" width="41.1083333333333" style="1" customWidth="1"/>
    <col min="2" max="2" width="9.13333333333333" style="2" customWidth="1"/>
    <col min="3" max="3" width="19.3833333333333" style="1" customWidth="1"/>
    <col min="4" max="4" width="9.13333333333333" style="1" customWidth="1"/>
    <col min="5" max="5" width="12.75" style="1" customWidth="1"/>
    <col min="6" max="7" width="9.13333333333333" style="1" customWidth="1"/>
    <col min="8" max="8" width="25.6666666666667" style="1" customWidth="1"/>
    <col min="9" max="11" width="9.13333333333333" style="1" customWidth="1"/>
    <col min="12" max="12" width="10.3333333333333" style="1" customWidth="1"/>
    <col min="13" max="13" width="15.225" style="1" customWidth="1"/>
    <col min="14" max="14" width="13.8833333333333" style="1" customWidth="1"/>
    <col min="15" max="15" width="10" style="34"/>
    <col min="16" max="16384" width="10" style="1"/>
  </cols>
  <sheetData>
    <row r="1" ht="24.95" customHeight="1" spans="1:14">
      <c r="A1" s="35" t="s">
        <v>59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2"/>
    </row>
    <row r="2" ht="27.95" customHeight="1" spans="1:14">
      <c r="A2" s="5" t="s">
        <v>60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14.25" customHeight="1" spans="1:14">
      <c r="A3" s="36"/>
      <c r="B3" s="36"/>
      <c r="C3" s="36"/>
      <c r="D3" s="36"/>
      <c r="E3" s="36"/>
      <c r="F3" s="36"/>
      <c r="G3" s="36"/>
      <c r="H3" s="37"/>
      <c r="I3" s="37"/>
      <c r="J3" s="36"/>
      <c r="K3" s="36"/>
      <c r="L3" s="36"/>
      <c r="M3" s="37"/>
      <c r="N3" s="68" t="s">
        <v>2</v>
      </c>
    </row>
    <row r="4" ht="30" customHeight="1" spans="1:14">
      <c r="A4" s="38" t="s">
        <v>3</v>
      </c>
      <c r="B4" s="39"/>
      <c r="C4" s="39"/>
      <c r="D4" s="39"/>
      <c r="E4" s="39"/>
      <c r="F4" s="39"/>
      <c r="G4" s="39"/>
      <c r="H4" s="7" t="s">
        <v>61</v>
      </c>
      <c r="I4" s="7" t="s">
        <v>4</v>
      </c>
      <c r="J4" s="7"/>
      <c r="K4" s="7" t="s">
        <v>5</v>
      </c>
      <c r="L4" s="7"/>
      <c r="M4" s="7" t="s">
        <v>62</v>
      </c>
      <c r="N4" s="7" t="s">
        <v>6</v>
      </c>
    </row>
    <row r="5" ht="48" customHeight="1" spans="1:14">
      <c r="A5" s="7" t="s">
        <v>7</v>
      </c>
      <c r="B5" s="7" t="s">
        <v>63</v>
      </c>
      <c r="C5" s="7" t="s">
        <v>9</v>
      </c>
      <c r="D5" s="7" t="s">
        <v>10</v>
      </c>
      <c r="E5" s="7" t="s">
        <v>11</v>
      </c>
      <c r="F5" s="7" t="s">
        <v>12</v>
      </c>
      <c r="G5" s="38" t="s">
        <v>13</v>
      </c>
      <c r="H5" s="7"/>
      <c r="I5" s="7"/>
      <c r="J5" s="7" t="s">
        <v>14</v>
      </c>
      <c r="K5" s="7"/>
      <c r="L5" s="7" t="s">
        <v>14</v>
      </c>
      <c r="M5" s="7"/>
      <c r="N5" s="7"/>
    </row>
    <row r="6" s="1" customFormat="1" ht="86" customHeight="1" spans="1:15">
      <c r="A6" s="40" t="s">
        <v>64</v>
      </c>
      <c r="B6" s="40" t="s">
        <v>65</v>
      </c>
      <c r="C6" s="40" t="s">
        <v>66</v>
      </c>
      <c r="D6" s="41">
        <v>0.3</v>
      </c>
      <c r="E6" s="40" t="s">
        <v>67</v>
      </c>
      <c r="F6" s="40" t="s">
        <v>68</v>
      </c>
      <c r="G6" s="42" t="s">
        <v>38</v>
      </c>
      <c r="H6" s="12" t="s">
        <v>69</v>
      </c>
      <c r="I6" s="69">
        <v>2.55</v>
      </c>
      <c r="J6" s="69">
        <v>2</v>
      </c>
      <c r="K6" s="70">
        <v>0.75</v>
      </c>
      <c r="L6" s="70">
        <v>0.3</v>
      </c>
      <c r="M6" s="71">
        <v>0.1019913989</v>
      </c>
      <c r="N6" s="49"/>
      <c r="O6" s="34"/>
    </row>
    <row r="7" s="1" customFormat="1" ht="86" customHeight="1" spans="1:15">
      <c r="A7" s="43" t="s">
        <v>70</v>
      </c>
      <c r="B7" s="14" t="s">
        <v>71</v>
      </c>
      <c r="C7" s="44" t="s">
        <v>72</v>
      </c>
      <c r="D7" s="44">
        <v>0.2</v>
      </c>
      <c r="E7" s="44" t="s">
        <v>73</v>
      </c>
      <c r="F7" s="14" t="s">
        <v>74</v>
      </c>
      <c r="G7" s="45" t="s">
        <v>38</v>
      </c>
      <c r="H7" s="43" t="s">
        <v>69</v>
      </c>
      <c r="I7" s="72">
        <v>2.55</v>
      </c>
      <c r="J7" s="72">
        <v>2</v>
      </c>
      <c r="K7" s="72">
        <v>0.75</v>
      </c>
      <c r="L7" s="72">
        <v>0.2</v>
      </c>
      <c r="M7" s="73"/>
      <c r="N7" s="74"/>
      <c r="O7" s="34"/>
    </row>
    <row r="8" s="1" customFormat="1" ht="86" customHeight="1" spans="1:15">
      <c r="A8" s="46" t="s">
        <v>75</v>
      </c>
      <c r="B8" s="46" t="s">
        <v>76</v>
      </c>
      <c r="C8" s="46" t="s">
        <v>72</v>
      </c>
      <c r="D8" s="47">
        <v>0.5</v>
      </c>
      <c r="E8" s="46" t="s">
        <v>77</v>
      </c>
      <c r="F8" s="46" t="s">
        <v>78</v>
      </c>
      <c r="G8" s="48" t="s">
        <v>38</v>
      </c>
      <c r="H8" s="44" t="s">
        <v>79</v>
      </c>
      <c r="I8" s="69">
        <v>5</v>
      </c>
      <c r="J8" s="69">
        <v>2.5</v>
      </c>
      <c r="K8" s="75">
        <v>0.5</v>
      </c>
      <c r="L8" s="75">
        <v>0.5</v>
      </c>
      <c r="M8" s="69">
        <v>0.4077143681</v>
      </c>
      <c r="N8" s="7"/>
      <c r="O8" s="34"/>
    </row>
    <row r="9" s="1" customFormat="1" ht="86" customHeight="1" spans="1:15">
      <c r="A9" s="46" t="s">
        <v>80</v>
      </c>
      <c r="B9" s="46" t="s">
        <v>81</v>
      </c>
      <c r="C9" s="46" t="s">
        <v>82</v>
      </c>
      <c r="D9" s="47">
        <v>0.5</v>
      </c>
      <c r="E9" s="46" t="s">
        <v>83</v>
      </c>
      <c r="F9" s="46" t="s">
        <v>84</v>
      </c>
      <c r="G9" s="48" t="s">
        <v>38</v>
      </c>
      <c r="H9" s="44" t="s">
        <v>85</v>
      </c>
      <c r="I9" s="69">
        <v>2.5</v>
      </c>
      <c r="J9" s="69">
        <v>2.5</v>
      </c>
      <c r="K9" s="75">
        <v>0</v>
      </c>
      <c r="L9" s="75">
        <v>0.5</v>
      </c>
      <c r="M9" s="69">
        <v>0.06125</v>
      </c>
      <c r="N9" s="76"/>
      <c r="O9" s="34"/>
    </row>
    <row r="10" ht="86" customHeight="1" spans="1:14">
      <c r="A10" s="46" t="s">
        <v>86</v>
      </c>
      <c r="B10" s="46" t="s">
        <v>87</v>
      </c>
      <c r="C10" s="46" t="s">
        <v>72</v>
      </c>
      <c r="D10" s="47">
        <v>0.5</v>
      </c>
      <c r="E10" s="46" t="s">
        <v>88</v>
      </c>
      <c r="F10" s="46" t="s">
        <v>89</v>
      </c>
      <c r="G10" s="48" t="s">
        <v>38</v>
      </c>
      <c r="H10" s="44" t="s">
        <v>79</v>
      </c>
      <c r="I10" s="69">
        <v>5</v>
      </c>
      <c r="J10" s="69">
        <v>2.5</v>
      </c>
      <c r="K10" s="75">
        <v>1.4</v>
      </c>
      <c r="L10" s="75">
        <v>0.5</v>
      </c>
      <c r="M10" s="69">
        <v>0</v>
      </c>
      <c r="N10" s="50"/>
    </row>
    <row r="11" s="1" customFormat="1" ht="86" customHeight="1" spans="1:15">
      <c r="A11" s="46" t="s">
        <v>90</v>
      </c>
      <c r="B11" s="46" t="s">
        <v>91</v>
      </c>
      <c r="C11" s="46" t="s">
        <v>72</v>
      </c>
      <c r="D11" s="47">
        <v>0.25</v>
      </c>
      <c r="E11" s="46" t="s">
        <v>92</v>
      </c>
      <c r="F11" s="46" t="s">
        <v>93</v>
      </c>
      <c r="G11" s="48" t="s">
        <v>38</v>
      </c>
      <c r="H11" s="43" t="s">
        <v>69</v>
      </c>
      <c r="I11" s="69">
        <v>2.55</v>
      </c>
      <c r="J11" s="69">
        <v>2</v>
      </c>
      <c r="K11" s="75">
        <v>0.75</v>
      </c>
      <c r="L11" s="75">
        <v>0.25</v>
      </c>
      <c r="M11" s="69">
        <v>0</v>
      </c>
      <c r="N11" s="50"/>
      <c r="O11" s="34"/>
    </row>
    <row r="12" ht="86" customHeight="1" spans="1:14">
      <c r="A12" s="46" t="s">
        <v>94</v>
      </c>
      <c r="B12" s="46" t="s">
        <v>95</v>
      </c>
      <c r="C12" s="46" t="s">
        <v>72</v>
      </c>
      <c r="D12" s="47">
        <v>0.25</v>
      </c>
      <c r="E12" s="46" t="s">
        <v>92</v>
      </c>
      <c r="F12" s="46" t="s">
        <v>96</v>
      </c>
      <c r="G12" s="48" t="s">
        <v>97</v>
      </c>
      <c r="H12" s="44" t="s">
        <v>98</v>
      </c>
      <c r="I12" s="69">
        <v>0.5</v>
      </c>
      <c r="J12" s="69">
        <v>0.25</v>
      </c>
      <c r="K12" s="75">
        <v>0.25001</v>
      </c>
      <c r="L12" s="75">
        <v>0.25</v>
      </c>
      <c r="M12" s="69">
        <v>0</v>
      </c>
      <c r="N12" s="50"/>
    </row>
    <row r="13" ht="86" customHeight="1" spans="1:14">
      <c r="A13" s="46" t="s">
        <v>99</v>
      </c>
      <c r="B13" s="46" t="s">
        <v>100</v>
      </c>
      <c r="C13" s="46" t="s">
        <v>72</v>
      </c>
      <c r="D13" s="47">
        <v>0.7</v>
      </c>
      <c r="E13" s="46" t="s">
        <v>101</v>
      </c>
      <c r="F13" s="46" t="s">
        <v>102</v>
      </c>
      <c r="G13" s="48" t="s">
        <v>38</v>
      </c>
      <c r="H13" s="43" t="s">
        <v>103</v>
      </c>
      <c r="I13" s="69">
        <v>10.1</v>
      </c>
      <c r="J13" s="69">
        <v>2.84</v>
      </c>
      <c r="K13" s="75">
        <v>1.7</v>
      </c>
      <c r="L13" s="75">
        <v>0.7</v>
      </c>
      <c r="M13" s="69">
        <v>0</v>
      </c>
      <c r="N13" s="50"/>
    </row>
    <row r="14" s="1" customFormat="1" ht="86" customHeight="1" spans="1:15">
      <c r="A14" s="46" t="s">
        <v>104</v>
      </c>
      <c r="B14" s="46" t="s">
        <v>105</v>
      </c>
      <c r="C14" s="46" t="s">
        <v>72</v>
      </c>
      <c r="D14" s="47">
        <v>0.3</v>
      </c>
      <c r="E14" s="46" t="s">
        <v>101</v>
      </c>
      <c r="F14" s="46" t="s">
        <v>106</v>
      </c>
      <c r="G14" s="48" t="s">
        <v>107</v>
      </c>
      <c r="H14" s="44" t="s">
        <v>108</v>
      </c>
      <c r="I14" s="69">
        <v>1.905574</v>
      </c>
      <c r="J14" s="69">
        <v>0.95</v>
      </c>
      <c r="K14" s="75">
        <v>0.3</v>
      </c>
      <c r="L14" s="75">
        <v>0.3</v>
      </c>
      <c r="M14" s="69">
        <v>0.0012205427</v>
      </c>
      <c r="N14" s="50"/>
      <c r="O14" s="34"/>
    </row>
    <row r="15" ht="86" customHeight="1" spans="1:14">
      <c r="A15" s="46" t="s">
        <v>109</v>
      </c>
      <c r="B15" s="46" t="s">
        <v>110</v>
      </c>
      <c r="C15" s="46" t="s">
        <v>72</v>
      </c>
      <c r="D15" s="47">
        <v>1</v>
      </c>
      <c r="E15" s="46" t="s">
        <v>101</v>
      </c>
      <c r="F15" s="46" t="s">
        <v>102</v>
      </c>
      <c r="G15" s="48" t="s">
        <v>38</v>
      </c>
      <c r="H15" s="12" t="s">
        <v>79</v>
      </c>
      <c r="I15" s="69">
        <v>4.26</v>
      </c>
      <c r="J15" s="69">
        <v>2</v>
      </c>
      <c r="K15" s="75">
        <v>1</v>
      </c>
      <c r="L15" s="75">
        <v>1</v>
      </c>
      <c r="M15" s="69">
        <v>0.0006510252</v>
      </c>
      <c r="N15" s="50"/>
    </row>
    <row r="16" s="1" customFormat="1" ht="86" customHeight="1" spans="1:15">
      <c r="A16" s="46" t="s">
        <v>111</v>
      </c>
      <c r="B16" s="46" t="s">
        <v>112</v>
      </c>
      <c r="C16" s="46" t="s">
        <v>72</v>
      </c>
      <c r="D16" s="47">
        <v>0.5</v>
      </c>
      <c r="E16" s="46" t="s">
        <v>101</v>
      </c>
      <c r="F16" s="46" t="s">
        <v>19</v>
      </c>
      <c r="G16" s="48" t="s">
        <v>97</v>
      </c>
      <c r="H16" s="44" t="s">
        <v>113</v>
      </c>
      <c r="I16" s="69">
        <v>3</v>
      </c>
      <c r="J16" s="69">
        <v>2.1</v>
      </c>
      <c r="K16" s="75">
        <v>0.8</v>
      </c>
      <c r="L16" s="75">
        <v>0.5</v>
      </c>
      <c r="M16" s="69">
        <v>0.0031214166</v>
      </c>
      <c r="N16" s="50"/>
      <c r="O16" s="34"/>
    </row>
    <row r="17" ht="86" customHeight="1" spans="1:14">
      <c r="A17" s="46" t="s">
        <v>114</v>
      </c>
      <c r="B17" s="46" t="s">
        <v>115</v>
      </c>
      <c r="C17" s="46" t="s">
        <v>72</v>
      </c>
      <c r="D17" s="47">
        <v>0.3</v>
      </c>
      <c r="E17" s="46" t="s">
        <v>116</v>
      </c>
      <c r="F17" s="46" t="s">
        <v>117</v>
      </c>
      <c r="G17" s="48" t="s">
        <v>97</v>
      </c>
      <c r="H17" s="12" t="s">
        <v>113</v>
      </c>
      <c r="I17" s="69">
        <v>3</v>
      </c>
      <c r="J17" s="69">
        <v>2.1</v>
      </c>
      <c r="K17" s="75">
        <v>0.8</v>
      </c>
      <c r="L17" s="75">
        <v>0.3</v>
      </c>
      <c r="M17" s="69">
        <v>0</v>
      </c>
      <c r="N17" s="50"/>
    </row>
    <row r="18" ht="86" customHeight="1" spans="1:14">
      <c r="A18" s="46" t="s">
        <v>118</v>
      </c>
      <c r="B18" s="46" t="s">
        <v>119</v>
      </c>
      <c r="C18" s="46" t="s">
        <v>72</v>
      </c>
      <c r="D18" s="47">
        <v>0.24</v>
      </c>
      <c r="E18" s="46" t="s">
        <v>45</v>
      </c>
      <c r="F18" s="46" t="s">
        <v>46</v>
      </c>
      <c r="G18" s="48" t="s">
        <v>38</v>
      </c>
      <c r="H18" s="12" t="s">
        <v>79</v>
      </c>
      <c r="I18" s="69">
        <v>4.26</v>
      </c>
      <c r="J18" s="69">
        <v>2</v>
      </c>
      <c r="K18" s="69">
        <v>2</v>
      </c>
      <c r="L18" s="75">
        <v>0.24</v>
      </c>
      <c r="M18" s="69">
        <v>0</v>
      </c>
      <c r="N18" s="12"/>
    </row>
    <row r="19" s="1" customFormat="1" ht="86" customHeight="1" spans="1:15">
      <c r="A19" s="46" t="s">
        <v>120</v>
      </c>
      <c r="B19" s="46" t="s">
        <v>121</v>
      </c>
      <c r="C19" s="46" t="s">
        <v>72</v>
      </c>
      <c r="D19" s="47">
        <v>0.3</v>
      </c>
      <c r="E19" s="46" t="s">
        <v>45</v>
      </c>
      <c r="F19" s="46" t="s">
        <v>122</v>
      </c>
      <c r="G19" s="48" t="s">
        <v>107</v>
      </c>
      <c r="H19" s="12" t="s">
        <v>123</v>
      </c>
      <c r="I19" s="69">
        <v>1.905574</v>
      </c>
      <c r="J19" s="69">
        <v>0.95</v>
      </c>
      <c r="K19" s="69">
        <v>0.85</v>
      </c>
      <c r="L19" s="75">
        <v>0.3</v>
      </c>
      <c r="M19" s="69">
        <v>0</v>
      </c>
      <c r="N19" s="12"/>
      <c r="O19" s="34"/>
    </row>
    <row r="20" ht="86" customHeight="1" spans="1:14">
      <c r="A20" s="46" t="s">
        <v>124</v>
      </c>
      <c r="B20" s="46" t="s">
        <v>125</v>
      </c>
      <c r="C20" s="46" t="s">
        <v>72</v>
      </c>
      <c r="D20" s="47">
        <v>0.76</v>
      </c>
      <c r="E20" s="46" t="s">
        <v>126</v>
      </c>
      <c r="F20" s="46" t="s">
        <v>127</v>
      </c>
      <c r="G20" s="48" t="s">
        <v>38</v>
      </c>
      <c r="H20" s="12" t="s">
        <v>79</v>
      </c>
      <c r="I20" s="69">
        <v>4.26</v>
      </c>
      <c r="J20" s="69">
        <v>2</v>
      </c>
      <c r="K20" s="69">
        <v>2</v>
      </c>
      <c r="L20" s="75">
        <v>0.76</v>
      </c>
      <c r="M20" s="69">
        <v>0</v>
      </c>
      <c r="N20" s="12"/>
    </row>
    <row r="21" ht="86" customHeight="1" spans="1:14">
      <c r="A21" s="46" t="s">
        <v>128</v>
      </c>
      <c r="B21" s="46" t="s">
        <v>129</v>
      </c>
      <c r="C21" s="46" t="s">
        <v>72</v>
      </c>
      <c r="D21" s="47">
        <v>0.35</v>
      </c>
      <c r="E21" s="46" t="s">
        <v>126</v>
      </c>
      <c r="F21" s="46" t="s">
        <v>130</v>
      </c>
      <c r="G21" s="48" t="s">
        <v>107</v>
      </c>
      <c r="H21" s="12" t="s">
        <v>108</v>
      </c>
      <c r="I21" s="69">
        <v>1.905574</v>
      </c>
      <c r="J21" s="69">
        <v>0.95</v>
      </c>
      <c r="K21" s="69">
        <v>0.85</v>
      </c>
      <c r="L21" s="75">
        <v>0.35</v>
      </c>
      <c r="M21" s="69">
        <v>0</v>
      </c>
      <c r="N21" s="12"/>
    </row>
    <row r="22" ht="86" customHeight="1" spans="1:14">
      <c r="A22" s="46" t="s">
        <v>131</v>
      </c>
      <c r="B22" s="46" t="s">
        <v>132</v>
      </c>
      <c r="C22" s="46" t="s">
        <v>72</v>
      </c>
      <c r="D22" s="47">
        <v>0.7</v>
      </c>
      <c r="E22" s="46" t="s">
        <v>126</v>
      </c>
      <c r="F22" s="46" t="s">
        <v>133</v>
      </c>
      <c r="G22" s="48" t="s">
        <v>97</v>
      </c>
      <c r="H22" s="12" t="s">
        <v>134</v>
      </c>
      <c r="I22" s="69">
        <v>9</v>
      </c>
      <c r="J22" s="69">
        <v>6.6</v>
      </c>
      <c r="K22" s="69">
        <v>1.5</v>
      </c>
      <c r="L22" s="75">
        <v>0.7</v>
      </c>
      <c r="M22" s="69">
        <v>0</v>
      </c>
      <c r="N22" s="12"/>
    </row>
    <row r="23" ht="86" customHeight="1" spans="1:14">
      <c r="A23" s="40" t="s">
        <v>135</v>
      </c>
      <c r="B23" s="40" t="s">
        <v>136</v>
      </c>
      <c r="C23" s="40" t="s">
        <v>72</v>
      </c>
      <c r="D23" s="41">
        <v>0.6</v>
      </c>
      <c r="E23" s="40" t="s">
        <v>137</v>
      </c>
      <c r="F23" s="40" t="s">
        <v>50</v>
      </c>
      <c r="G23" s="42" t="s">
        <v>38</v>
      </c>
      <c r="H23" s="49" t="s">
        <v>138</v>
      </c>
      <c r="I23" s="71">
        <v>12.4</v>
      </c>
      <c r="J23" s="71">
        <v>8</v>
      </c>
      <c r="K23" s="71">
        <v>0.6</v>
      </c>
      <c r="L23" s="70">
        <v>0.6</v>
      </c>
      <c r="M23" s="71">
        <v>0</v>
      </c>
      <c r="N23" s="49"/>
    </row>
    <row r="24" s="1" customFormat="1" ht="86" customHeight="1" spans="1:15">
      <c r="A24" s="50" t="s">
        <v>139</v>
      </c>
      <c r="B24" s="51">
        <v>2405831</v>
      </c>
      <c r="C24" s="12" t="s">
        <v>72</v>
      </c>
      <c r="D24" s="50">
        <v>1.25</v>
      </c>
      <c r="E24" s="52" t="s">
        <v>140</v>
      </c>
      <c r="F24" s="50">
        <v>2.22</v>
      </c>
      <c r="G24" s="12" t="s">
        <v>38</v>
      </c>
      <c r="H24" s="12" t="s">
        <v>138</v>
      </c>
      <c r="I24" s="69">
        <v>12.4</v>
      </c>
      <c r="J24" s="69">
        <v>8</v>
      </c>
      <c r="K24" s="69">
        <f>0.6+1.25</f>
        <v>1.85</v>
      </c>
      <c r="L24" s="77">
        <v>1.25</v>
      </c>
      <c r="M24" s="69">
        <v>0</v>
      </c>
      <c r="N24" s="11"/>
      <c r="O24" s="34"/>
    </row>
    <row r="25" s="1" customFormat="1" ht="86" customHeight="1" spans="1:15">
      <c r="A25" s="50" t="s">
        <v>141</v>
      </c>
      <c r="B25" s="53" t="s">
        <v>142</v>
      </c>
      <c r="C25" s="12" t="s">
        <v>72</v>
      </c>
      <c r="D25" s="50">
        <v>0.2</v>
      </c>
      <c r="E25" s="52" t="s">
        <v>140</v>
      </c>
      <c r="F25" s="50">
        <v>2.3</v>
      </c>
      <c r="G25" s="50" t="s">
        <v>107</v>
      </c>
      <c r="H25" s="54" t="s">
        <v>143</v>
      </c>
      <c r="I25" s="69">
        <v>6</v>
      </c>
      <c r="J25" s="69">
        <v>4.5</v>
      </c>
      <c r="K25" s="69">
        <v>0.2</v>
      </c>
      <c r="L25" s="77">
        <v>0.2</v>
      </c>
      <c r="M25" s="69">
        <v>0</v>
      </c>
      <c r="N25" s="11"/>
      <c r="O25" s="34"/>
    </row>
    <row r="26" s="1" customFormat="1" ht="86" customHeight="1" spans="1:15">
      <c r="A26" s="50" t="s">
        <v>144</v>
      </c>
      <c r="B26" s="53" t="s">
        <v>145</v>
      </c>
      <c r="C26" s="12" t="s">
        <v>72</v>
      </c>
      <c r="D26" s="50">
        <v>0.9</v>
      </c>
      <c r="E26" s="52" t="s">
        <v>140</v>
      </c>
      <c r="F26" s="50">
        <v>2.38</v>
      </c>
      <c r="G26" s="50" t="s">
        <v>97</v>
      </c>
      <c r="H26" s="12" t="s">
        <v>146</v>
      </c>
      <c r="I26" s="69">
        <v>6</v>
      </c>
      <c r="J26" s="69">
        <f>2.3+2.1</f>
        <v>4.4</v>
      </c>
      <c r="K26" s="69">
        <f>1.7+0.2</f>
        <v>1.9</v>
      </c>
      <c r="L26" s="77">
        <v>0.9</v>
      </c>
      <c r="M26" s="69">
        <v>0</v>
      </c>
      <c r="N26" s="11"/>
      <c r="O26" s="34"/>
    </row>
    <row r="27" s="1" customFormat="1" ht="86" customHeight="1" spans="1:15">
      <c r="A27" s="50" t="s">
        <v>147</v>
      </c>
      <c r="B27" s="53" t="s">
        <v>148</v>
      </c>
      <c r="C27" s="12" t="s">
        <v>72</v>
      </c>
      <c r="D27" s="50">
        <v>0.12</v>
      </c>
      <c r="E27" s="52" t="s">
        <v>140</v>
      </c>
      <c r="F27" s="50">
        <v>2.22</v>
      </c>
      <c r="G27" s="50" t="s">
        <v>38</v>
      </c>
      <c r="H27" s="50" t="s">
        <v>149</v>
      </c>
      <c r="I27" s="69">
        <v>0.801461</v>
      </c>
      <c r="J27" s="69">
        <v>0.2</v>
      </c>
      <c r="K27" s="69">
        <v>0.12</v>
      </c>
      <c r="L27" s="77">
        <v>0.12</v>
      </c>
      <c r="M27" s="69">
        <v>0</v>
      </c>
      <c r="N27" s="11"/>
      <c r="O27" s="34"/>
    </row>
    <row r="28" s="1" customFormat="1" ht="86" customHeight="1" spans="1:15">
      <c r="A28" s="50" t="s">
        <v>150</v>
      </c>
      <c r="B28" s="55">
        <v>2405998</v>
      </c>
      <c r="C28" s="12" t="s">
        <v>72</v>
      </c>
      <c r="D28" s="50">
        <v>0.13</v>
      </c>
      <c r="E28" s="52" t="s">
        <v>151</v>
      </c>
      <c r="F28" s="50">
        <v>2.1</v>
      </c>
      <c r="G28" s="50" t="s">
        <v>38</v>
      </c>
      <c r="H28" s="12" t="s">
        <v>152</v>
      </c>
      <c r="I28" s="69">
        <v>5.401461</v>
      </c>
      <c r="J28" s="69">
        <f t="shared" ref="J28:L28" si="0">0.2+0.05</f>
        <v>0.25</v>
      </c>
      <c r="K28" s="69">
        <f t="shared" si="0"/>
        <v>0.25</v>
      </c>
      <c r="L28" s="77">
        <v>0.13</v>
      </c>
      <c r="M28" s="69">
        <v>0</v>
      </c>
      <c r="N28" s="78"/>
      <c r="O28" s="34"/>
    </row>
    <row r="29" ht="86" customHeight="1" spans="1:14">
      <c r="A29" s="56" t="s">
        <v>153</v>
      </c>
      <c r="B29" s="56">
        <v>2505273</v>
      </c>
      <c r="C29" s="56" t="s">
        <v>72</v>
      </c>
      <c r="D29" s="57">
        <v>0.3</v>
      </c>
      <c r="E29" s="58">
        <v>45747</v>
      </c>
      <c r="F29" s="56">
        <v>2.22</v>
      </c>
      <c r="G29" s="56" t="s">
        <v>107</v>
      </c>
      <c r="H29" s="56" t="s">
        <v>154</v>
      </c>
      <c r="I29" s="79">
        <v>6</v>
      </c>
      <c r="J29" s="79">
        <v>4.5</v>
      </c>
      <c r="K29" s="79">
        <v>0.5</v>
      </c>
      <c r="L29" s="79">
        <v>0.5</v>
      </c>
      <c r="M29" s="79">
        <v>0</v>
      </c>
      <c r="N29" s="80"/>
    </row>
    <row r="30" ht="86" customHeight="1" spans="1:14">
      <c r="A30" s="59" t="s">
        <v>155</v>
      </c>
      <c r="B30" s="59">
        <v>2505274</v>
      </c>
      <c r="C30" s="59" t="s">
        <v>72</v>
      </c>
      <c r="D30" s="57">
        <v>1.2</v>
      </c>
      <c r="E30" s="60">
        <v>45747</v>
      </c>
      <c r="F30" s="59">
        <v>2.25</v>
      </c>
      <c r="G30" s="59" t="s">
        <v>97</v>
      </c>
      <c r="H30" s="59" t="s">
        <v>156</v>
      </c>
      <c r="I30" s="79">
        <f>3+'[1] 新增地方政府专项债券情况表'!$K$11</f>
        <v>9</v>
      </c>
      <c r="J30" s="79">
        <f>2.3+'[1] 新增地方政府专项债券情况表'!$L$11</f>
        <v>6.8</v>
      </c>
      <c r="K30" s="81">
        <f>0.45+'[1] 新增地方政府专项债券情况表'!$M$11</f>
        <v>2</v>
      </c>
      <c r="L30" s="81">
        <f>0.45+'[1] 新增地方政府专项债券情况表'!$N$11</f>
        <v>1.9</v>
      </c>
      <c r="M30" s="79">
        <v>0</v>
      </c>
      <c r="N30" s="80"/>
    </row>
    <row r="31" ht="86" customHeight="1" spans="1:14">
      <c r="A31" s="61" t="s">
        <v>157</v>
      </c>
      <c r="B31" s="61">
        <v>234910</v>
      </c>
      <c r="C31" s="62" t="s">
        <v>72</v>
      </c>
      <c r="D31" s="61">
        <v>0.11</v>
      </c>
      <c r="E31" s="63">
        <v>45833</v>
      </c>
      <c r="F31" s="61">
        <v>2.04</v>
      </c>
      <c r="G31" s="61" t="s">
        <v>158</v>
      </c>
      <c r="H31" s="64" t="s">
        <v>79</v>
      </c>
      <c r="I31" s="82">
        <v>4.6</v>
      </c>
      <c r="J31" s="82">
        <v>0.15</v>
      </c>
      <c r="K31" s="82">
        <v>0.15</v>
      </c>
      <c r="L31" s="82">
        <v>0.15</v>
      </c>
      <c r="M31" s="83">
        <v>0</v>
      </c>
      <c r="N31" s="84"/>
    </row>
    <row r="32" ht="86" customHeight="1" spans="1:14">
      <c r="A32" s="65" t="s">
        <v>159</v>
      </c>
      <c r="B32" s="65">
        <v>2505803</v>
      </c>
      <c r="C32" s="65" t="s">
        <v>72</v>
      </c>
      <c r="D32" s="65">
        <v>0.3</v>
      </c>
      <c r="E32" s="66">
        <v>45867</v>
      </c>
      <c r="F32" s="65">
        <v>1.82</v>
      </c>
      <c r="G32" s="65" t="s">
        <v>38</v>
      </c>
      <c r="H32" s="65" t="s">
        <v>160</v>
      </c>
      <c r="I32" s="85">
        <v>2.3</v>
      </c>
      <c r="J32" s="85">
        <v>1.8</v>
      </c>
      <c r="K32" s="85">
        <v>0.3</v>
      </c>
      <c r="L32" s="85">
        <v>0.3</v>
      </c>
      <c r="M32" s="85">
        <v>0</v>
      </c>
      <c r="N32" s="65"/>
    </row>
    <row r="33" ht="86" customHeight="1" spans="1:14">
      <c r="A33" s="12" t="s">
        <v>161</v>
      </c>
      <c r="B33" s="14">
        <v>2505805</v>
      </c>
      <c r="C33" s="12" t="s">
        <v>72</v>
      </c>
      <c r="D33" s="14">
        <v>0.3</v>
      </c>
      <c r="E33" s="67">
        <v>45867</v>
      </c>
      <c r="F33" s="14">
        <v>2.13</v>
      </c>
      <c r="G33" s="14" t="s">
        <v>97</v>
      </c>
      <c r="H33" s="12" t="s">
        <v>108</v>
      </c>
      <c r="I33" s="86">
        <v>0.88</v>
      </c>
      <c r="J33" s="86">
        <v>0.7</v>
      </c>
      <c r="K33" s="86">
        <v>0.3</v>
      </c>
      <c r="L33" s="86">
        <v>0.3</v>
      </c>
      <c r="M33" s="86">
        <v>0</v>
      </c>
      <c r="N33" s="14"/>
    </row>
    <row r="34" ht="86" customHeight="1" spans="1:14">
      <c r="A34" s="56" t="s">
        <v>162</v>
      </c>
      <c r="B34" s="56">
        <v>2505806</v>
      </c>
      <c r="C34" s="56" t="s">
        <v>72</v>
      </c>
      <c r="D34" s="57">
        <v>0.4</v>
      </c>
      <c r="E34" s="58">
        <v>45867</v>
      </c>
      <c r="F34" s="56">
        <v>2.13</v>
      </c>
      <c r="G34" s="56" t="s">
        <v>158</v>
      </c>
      <c r="H34" s="59" t="s">
        <v>79</v>
      </c>
      <c r="I34" s="81">
        <v>6.6</v>
      </c>
      <c r="J34" s="81">
        <v>3.2</v>
      </c>
      <c r="K34" s="81">
        <v>0.4</v>
      </c>
      <c r="L34" s="81">
        <v>0.4</v>
      </c>
      <c r="M34" s="81">
        <v>0</v>
      </c>
      <c r="N34" s="57"/>
    </row>
  </sheetData>
  <mergeCells count="9">
    <mergeCell ref="A2:N2"/>
    <mergeCell ref="A4:G4"/>
    <mergeCell ref="I4:J4"/>
    <mergeCell ref="K4:L4"/>
    <mergeCell ref="H4:H5"/>
    <mergeCell ref="M4:M5"/>
    <mergeCell ref="M6:M7"/>
    <mergeCell ref="N4:N5"/>
    <mergeCell ref="N6:N7"/>
  </mergeCells>
  <pageMargins left="0.751388888888889" right="0.751388888888889" top="0.267361111111111" bottom="0.267361111111111" header="0" footer="0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zoomScale="85" zoomScaleNormal="85" workbookViewId="0">
      <pane ySplit="5" topLeftCell="A16" activePane="bottomLeft" state="frozen"/>
      <selection/>
      <selection pane="bottomLeft" activeCell="C19" sqref="C19:C23"/>
    </sheetView>
  </sheetViews>
  <sheetFormatPr defaultColWidth="10" defaultRowHeight="13.5" outlineLevelCol="5"/>
  <cols>
    <col min="1" max="1" width="13.25" customWidth="1"/>
    <col min="2" max="2" width="38.75" customWidth="1"/>
    <col min="3" max="3" width="14.8833333333333" customWidth="1"/>
    <col min="4" max="4" width="28.25" customWidth="1"/>
    <col min="5" max="5" width="16.3833333333333" customWidth="1"/>
    <col min="6" max="6" width="0.133333333333333" customWidth="1"/>
  </cols>
  <sheetData>
    <row r="1" ht="45" customHeight="1" spans="1:5">
      <c r="A1" s="17" t="s">
        <v>163</v>
      </c>
      <c r="E1" s="18"/>
    </row>
    <row r="2" ht="42" customHeight="1" spans="1:5">
      <c r="A2" s="19" t="s">
        <v>164</v>
      </c>
      <c r="B2" s="19"/>
      <c r="C2" s="19"/>
      <c r="D2" s="19"/>
      <c r="E2" s="19"/>
    </row>
    <row r="3" ht="21" customHeight="1" spans="1:5">
      <c r="A3" s="20"/>
      <c r="B3" s="20"/>
      <c r="C3" s="20"/>
      <c r="D3" s="20"/>
      <c r="E3" s="21" t="s">
        <v>2</v>
      </c>
    </row>
    <row r="4" ht="27" customHeight="1" spans="1:5">
      <c r="A4" s="22" t="s">
        <v>165</v>
      </c>
      <c r="B4" s="22" t="s">
        <v>166</v>
      </c>
      <c r="C4" s="22"/>
      <c r="D4" s="22" t="s">
        <v>167</v>
      </c>
      <c r="E4" s="22"/>
    </row>
    <row r="5" ht="26.1" customHeight="1" spans="1:5">
      <c r="A5" s="22"/>
      <c r="B5" s="22" t="s">
        <v>7</v>
      </c>
      <c r="C5" s="22" t="s">
        <v>168</v>
      </c>
      <c r="D5" s="22" t="s">
        <v>169</v>
      </c>
      <c r="E5" s="22" t="s">
        <v>168</v>
      </c>
    </row>
    <row r="6" ht="39" customHeight="1" spans="1:5">
      <c r="A6" s="22" t="s">
        <v>170</v>
      </c>
      <c r="B6" s="23"/>
      <c r="C6" s="24">
        <f>SUM(C7:C80)</f>
        <v>1.0276</v>
      </c>
      <c r="D6" s="23"/>
      <c r="E6" s="24">
        <f>SUM(E7:E80)</f>
        <v>1.0276</v>
      </c>
    </row>
    <row r="7" s="16" customFormat="1" ht="52" customHeight="1" spans="1:6">
      <c r="A7" s="25">
        <v>1</v>
      </c>
      <c r="B7" s="26" t="s">
        <v>171</v>
      </c>
      <c r="C7" s="24">
        <v>0.046</v>
      </c>
      <c r="D7" s="27" t="s">
        <v>172</v>
      </c>
      <c r="E7" s="24">
        <v>0.046</v>
      </c>
      <c r="F7" s="28" t="s">
        <v>173</v>
      </c>
    </row>
    <row r="8" s="16" customFormat="1" ht="52" customHeight="1" spans="1:6">
      <c r="A8" s="25">
        <v>2</v>
      </c>
      <c r="B8" s="26" t="s">
        <v>171</v>
      </c>
      <c r="C8" s="24">
        <v>0.005</v>
      </c>
      <c r="D8" s="29" t="s">
        <v>174</v>
      </c>
      <c r="E8" s="24">
        <v>0.005</v>
      </c>
      <c r="F8" s="28" t="s">
        <v>175</v>
      </c>
    </row>
    <row r="9" s="16" customFormat="1" ht="52" customHeight="1" spans="1:6">
      <c r="A9" s="25">
        <v>3</v>
      </c>
      <c r="B9" s="26" t="s">
        <v>176</v>
      </c>
      <c r="C9" s="24">
        <v>0.06</v>
      </c>
      <c r="D9" s="27" t="s">
        <v>172</v>
      </c>
      <c r="E9" s="24">
        <v>0.06</v>
      </c>
      <c r="F9" s="30">
        <v>0.06</v>
      </c>
    </row>
    <row r="10" s="16" customFormat="1" ht="52" customHeight="1" spans="1:6">
      <c r="A10" s="25">
        <v>4</v>
      </c>
      <c r="B10" s="26" t="s">
        <v>177</v>
      </c>
      <c r="C10" s="24">
        <v>0.003</v>
      </c>
      <c r="D10" s="27" t="s">
        <v>174</v>
      </c>
      <c r="E10" s="24">
        <v>0.003</v>
      </c>
      <c r="F10" s="28" t="s">
        <v>178</v>
      </c>
    </row>
    <row r="11" s="16" customFormat="1" ht="52" customHeight="1" spans="1:5">
      <c r="A11" s="25">
        <v>5</v>
      </c>
      <c r="B11" s="26" t="s">
        <v>29</v>
      </c>
      <c r="C11" s="24">
        <v>0.0451</v>
      </c>
      <c r="D11" s="31" t="s">
        <v>179</v>
      </c>
      <c r="E11" s="24">
        <v>0.0451</v>
      </c>
    </row>
    <row r="12" s="16" customFormat="1" ht="52" customHeight="1" spans="1:6">
      <c r="A12" s="25">
        <v>6</v>
      </c>
      <c r="B12" s="26" t="s">
        <v>34</v>
      </c>
      <c r="C12" s="24">
        <v>0.01</v>
      </c>
      <c r="D12" s="31" t="s">
        <v>180</v>
      </c>
      <c r="E12" s="24">
        <v>0.01</v>
      </c>
      <c r="F12" s="28" t="s">
        <v>181</v>
      </c>
    </row>
    <row r="13" s="16" customFormat="1" ht="52" customHeight="1" spans="1:5">
      <c r="A13" s="25">
        <v>7</v>
      </c>
      <c r="B13" s="26" t="s">
        <v>39</v>
      </c>
      <c r="C13" s="24">
        <v>0.0385</v>
      </c>
      <c r="D13" s="27" t="s">
        <v>180</v>
      </c>
      <c r="E13" s="24">
        <v>0.0385</v>
      </c>
    </row>
    <row r="14" s="16" customFormat="1" ht="52" customHeight="1" spans="1:6">
      <c r="A14" s="25">
        <v>8</v>
      </c>
      <c r="B14" s="26" t="s">
        <v>182</v>
      </c>
      <c r="C14" s="24">
        <v>0.05</v>
      </c>
      <c r="D14" s="27" t="s">
        <v>172</v>
      </c>
      <c r="E14" s="24">
        <v>0.05</v>
      </c>
      <c r="F14" s="32">
        <v>0.05</v>
      </c>
    </row>
    <row r="15" s="16" customFormat="1" ht="52" customHeight="1" spans="1:6">
      <c r="A15" s="25">
        <v>9</v>
      </c>
      <c r="B15" s="26" t="s">
        <v>183</v>
      </c>
      <c r="C15" s="24">
        <v>0.1</v>
      </c>
      <c r="D15" s="27" t="s">
        <v>172</v>
      </c>
      <c r="E15" s="24">
        <v>0.1</v>
      </c>
      <c r="F15" s="32">
        <v>0.1</v>
      </c>
    </row>
    <row r="16" s="16" customFormat="1" ht="52" customHeight="1" spans="1:5">
      <c r="A16" s="25">
        <v>10</v>
      </c>
      <c r="B16" s="26" t="s">
        <v>51</v>
      </c>
      <c r="C16" s="24">
        <v>0.15</v>
      </c>
      <c r="D16" s="27" t="s">
        <v>172</v>
      </c>
      <c r="E16" s="24">
        <v>0.15</v>
      </c>
    </row>
    <row r="17" s="16" customFormat="1" ht="52" customHeight="1" spans="1:5">
      <c r="A17" s="25">
        <v>11</v>
      </c>
      <c r="B17" s="26" t="s">
        <v>51</v>
      </c>
      <c r="C17" s="24">
        <v>0.005</v>
      </c>
      <c r="D17" s="29" t="s">
        <v>174</v>
      </c>
      <c r="E17" s="24">
        <v>0.005</v>
      </c>
    </row>
    <row r="18" s="16" customFormat="1" ht="52" customHeight="1" spans="1:6">
      <c r="A18" s="25">
        <v>12</v>
      </c>
      <c r="B18" s="26" t="s">
        <v>54</v>
      </c>
      <c r="C18" s="24">
        <v>0.065</v>
      </c>
      <c r="D18" s="29" t="s">
        <v>174</v>
      </c>
      <c r="E18" s="24">
        <v>0.065</v>
      </c>
      <c r="F18" s="33"/>
    </row>
    <row r="19" s="16" customFormat="1" ht="52" customHeight="1" spans="1:6">
      <c r="A19" s="25">
        <v>13</v>
      </c>
      <c r="B19" s="26" t="s">
        <v>55</v>
      </c>
      <c r="C19" s="24">
        <v>0.09</v>
      </c>
      <c r="D19" s="29" t="s">
        <v>174</v>
      </c>
      <c r="E19" s="24">
        <v>0.09</v>
      </c>
      <c r="F19" s="33"/>
    </row>
    <row r="20" s="16" customFormat="1" ht="52" customHeight="1" spans="1:5">
      <c r="A20" s="25">
        <v>14</v>
      </c>
      <c r="B20" s="26" t="s">
        <v>55</v>
      </c>
      <c r="C20" s="24">
        <v>0.06</v>
      </c>
      <c r="D20" s="29" t="s">
        <v>172</v>
      </c>
      <c r="E20" s="24">
        <v>0.06</v>
      </c>
    </row>
    <row r="21" s="16" customFormat="1" ht="52" customHeight="1" spans="1:5">
      <c r="A21" s="25">
        <v>15</v>
      </c>
      <c r="B21" s="26" t="s">
        <v>57</v>
      </c>
      <c r="C21" s="24">
        <v>0.15</v>
      </c>
      <c r="D21" s="29" t="s">
        <v>172</v>
      </c>
      <c r="E21" s="24">
        <v>0.15</v>
      </c>
    </row>
    <row r="22" s="16" customFormat="1" ht="52" customHeight="1" spans="1:5">
      <c r="A22" s="25">
        <v>16</v>
      </c>
      <c r="B22" s="26" t="s">
        <v>58</v>
      </c>
      <c r="C22" s="24">
        <v>0.12</v>
      </c>
      <c r="D22" s="29" t="s">
        <v>184</v>
      </c>
      <c r="E22" s="24">
        <v>0.12</v>
      </c>
    </row>
    <row r="23" s="16" customFormat="1" ht="52" customHeight="1" spans="1:5">
      <c r="A23" s="25">
        <v>17</v>
      </c>
      <c r="B23" s="26" t="s">
        <v>58</v>
      </c>
      <c r="C23" s="24">
        <v>0.03</v>
      </c>
      <c r="D23" s="29" t="s">
        <v>174</v>
      </c>
      <c r="E23" s="24">
        <v>0.03</v>
      </c>
    </row>
  </sheetData>
  <autoFilter ref="A5:F20">
    <extLst/>
  </autoFilter>
  <mergeCells count="4">
    <mergeCell ref="A2:E2"/>
    <mergeCell ref="B4:C4"/>
    <mergeCell ref="D4:E4"/>
    <mergeCell ref="A4:A5"/>
  </mergeCells>
  <pageMargins left="0.751388888888889" right="0.751388888888889" top="0.267361111111111" bottom="0.267361111111111" header="0" footer="0"/>
  <pageSetup paperSize="9" scale="9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5"/>
  <sheetViews>
    <sheetView tabSelected="1" topLeftCell="A2" workbookViewId="0">
      <selection activeCell="E21" sqref="E21:E35"/>
    </sheetView>
  </sheetViews>
  <sheetFormatPr defaultColWidth="10" defaultRowHeight="13.5" outlineLevelCol="4"/>
  <cols>
    <col min="1" max="1" width="12.25" style="1" customWidth="1"/>
    <col min="2" max="2" width="87.3833333333333" style="1" customWidth="1"/>
    <col min="3" max="3" width="15.75" style="2" customWidth="1"/>
    <col min="4" max="4" width="27.8833333333333" style="2" customWidth="1"/>
    <col min="5" max="5" width="14" style="2" customWidth="1"/>
    <col min="6" max="6" width="9.75" style="1" customWidth="1"/>
    <col min="7" max="16384" width="10" style="1"/>
  </cols>
  <sheetData>
    <row r="1" ht="33" customHeight="1" spans="1:5">
      <c r="A1" s="3" t="s">
        <v>185</v>
      </c>
      <c r="E1" s="4"/>
    </row>
    <row r="2" ht="45" customHeight="1" spans="1:5">
      <c r="A2" s="5" t="s">
        <v>186</v>
      </c>
      <c r="B2" s="5"/>
      <c r="C2" s="5"/>
      <c r="D2" s="5"/>
      <c r="E2" s="5"/>
    </row>
    <row r="3" ht="20.1" customHeight="1" spans="5:5">
      <c r="E3" s="6" t="s">
        <v>2</v>
      </c>
    </row>
    <row r="4" ht="19.9" customHeight="1" spans="1:5">
      <c r="A4" s="7" t="s">
        <v>165</v>
      </c>
      <c r="B4" s="7" t="s">
        <v>187</v>
      </c>
      <c r="C4" s="7"/>
      <c r="D4" s="7" t="s">
        <v>188</v>
      </c>
      <c r="E4" s="7"/>
    </row>
    <row r="5" ht="19.9" customHeight="1" spans="1:5">
      <c r="A5" s="7"/>
      <c r="B5" s="7" t="s">
        <v>7</v>
      </c>
      <c r="C5" s="7" t="s">
        <v>168</v>
      </c>
      <c r="D5" s="7" t="s">
        <v>169</v>
      </c>
      <c r="E5" s="7" t="s">
        <v>168</v>
      </c>
    </row>
    <row r="6" ht="31" customHeight="1" spans="1:5">
      <c r="A6" s="7" t="s">
        <v>170</v>
      </c>
      <c r="B6" s="8"/>
      <c r="C6" s="9">
        <f>SUM(C7:C96)</f>
        <v>13.46</v>
      </c>
      <c r="D6" s="8"/>
      <c r="E6" s="9">
        <f>SUM(E7:E96)</f>
        <v>13.46</v>
      </c>
    </row>
    <row r="7" s="1" customFormat="1" ht="31" customHeight="1" spans="1:5">
      <c r="A7" s="7">
        <v>1</v>
      </c>
      <c r="B7" s="10" t="s">
        <v>64</v>
      </c>
      <c r="C7" s="11">
        <v>0.3</v>
      </c>
      <c r="D7" s="12" t="s">
        <v>189</v>
      </c>
      <c r="E7" s="11">
        <v>0.3</v>
      </c>
    </row>
    <row r="8" s="1" customFormat="1" ht="31" customHeight="1" spans="1:5">
      <c r="A8" s="7">
        <v>2</v>
      </c>
      <c r="B8" s="13" t="s">
        <v>70</v>
      </c>
      <c r="C8" s="14">
        <v>0.2</v>
      </c>
      <c r="D8" s="12" t="s">
        <v>189</v>
      </c>
      <c r="E8" s="14">
        <v>0.2</v>
      </c>
    </row>
    <row r="9" s="1" customFormat="1" ht="31" customHeight="1" spans="1:5">
      <c r="A9" s="7">
        <v>3</v>
      </c>
      <c r="B9" s="10" t="s">
        <v>75</v>
      </c>
      <c r="C9" s="11">
        <v>0.5</v>
      </c>
      <c r="D9" s="12" t="s">
        <v>174</v>
      </c>
      <c r="E9" s="11">
        <v>0.5</v>
      </c>
    </row>
    <row r="10" ht="31" customHeight="1" spans="1:5">
      <c r="A10" s="7">
        <v>4</v>
      </c>
      <c r="B10" s="10" t="s">
        <v>80</v>
      </c>
      <c r="C10" s="11">
        <v>0.5</v>
      </c>
      <c r="D10" s="12" t="s">
        <v>189</v>
      </c>
      <c r="E10" s="11">
        <v>0.5</v>
      </c>
    </row>
    <row r="11" ht="31" customHeight="1" spans="1:5">
      <c r="A11" s="7">
        <v>5</v>
      </c>
      <c r="B11" s="10" t="s">
        <v>86</v>
      </c>
      <c r="C11" s="11">
        <v>0.5</v>
      </c>
      <c r="D11" s="12" t="s">
        <v>189</v>
      </c>
      <c r="E11" s="11">
        <v>0.5</v>
      </c>
    </row>
    <row r="12" ht="31" customHeight="1" spans="1:5">
      <c r="A12" s="7">
        <v>6</v>
      </c>
      <c r="B12" s="10" t="s">
        <v>90</v>
      </c>
      <c r="C12" s="11">
        <v>0.25</v>
      </c>
      <c r="D12" s="12" t="s">
        <v>189</v>
      </c>
      <c r="E12" s="11">
        <v>0.25</v>
      </c>
    </row>
    <row r="13" ht="31" customHeight="1" spans="1:5">
      <c r="A13" s="7">
        <v>7</v>
      </c>
      <c r="B13" s="10" t="s">
        <v>94</v>
      </c>
      <c r="C13" s="11">
        <v>0.25</v>
      </c>
      <c r="D13" s="12" t="s">
        <v>189</v>
      </c>
      <c r="E13" s="11">
        <v>0.25</v>
      </c>
    </row>
    <row r="14" ht="31" customHeight="1" spans="1:5">
      <c r="A14" s="7">
        <v>8</v>
      </c>
      <c r="B14" s="10" t="s">
        <v>99</v>
      </c>
      <c r="C14" s="11">
        <v>0.7</v>
      </c>
      <c r="D14" s="12" t="s">
        <v>189</v>
      </c>
      <c r="E14" s="11">
        <v>0.7</v>
      </c>
    </row>
    <row r="15" ht="31" customHeight="1" spans="1:5">
      <c r="A15" s="7">
        <v>9</v>
      </c>
      <c r="B15" s="10" t="s">
        <v>104</v>
      </c>
      <c r="C15" s="11">
        <v>0.3</v>
      </c>
      <c r="D15" s="12" t="s">
        <v>189</v>
      </c>
      <c r="E15" s="11">
        <v>0.3</v>
      </c>
    </row>
    <row r="16" ht="31" customHeight="1" spans="1:5">
      <c r="A16" s="7">
        <v>10</v>
      </c>
      <c r="B16" s="10" t="s">
        <v>109</v>
      </c>
      <c r="C16" s="11">
        <v>1</v>
      </c>
      <c r="D16" s="12" t="s">
        <v>189</v>
      </c>
      <c r="E16" s="11">
        <v>1</v>
      </c>
    </row>
    <row r="17" ht="31" customHeight="1" spans="1:5">
      <c r="A17" s="7">
        <v>11</v>
      </c>
      <c r="B17" s="10" t="s">
        <v>111</v>
      </c>
      <c r="C17" s="11">
        <v>0.5</v>
      </c>
      <c r="D17" s="12" t="s">
        <v>189</v>
      </c>
      <c r="E17" s="11">
        <v>0.5</v>
      </c>
    </row>
    <row r="18" ht="31" customHeight="1" spans="1:5">
      <c r="A18" s="7">
        <v>12</v>
      </c>
      <c r="B18" s="10" t="s">
        <v>114</v>
      </c>
      <c r="C18" s="11">
        <v>0.3</v>
      </c>
      <c r="D18" s="12" t="s">
        <v>189</v>
      </c>
      <c r="E18" s="11">
        <v>0.3</v>
      </c>
    </row>
    <row r="19" ht="31" customHeight="1" spans="1:5">
      <c r="A19" s="7">
        <v>13</v>
      </c>
      <c r="B19" s="10" t="s">
        <v>118</v>
      </c>
      <c r="C19" s="11">
        <v>0.24</v>
      </c>
      <c r="D19" s="12" t="s">
        <v>189</v>
      </c>
      <c r="E19" s="11">
        <v>0.24</v>
      </c>
    </row>
    <row r="20" ht="31" customHeight="1" spans="1:5">
      <c r="A20" s="7">
        <v>14</v>
      </c>
      <c r="B20" s="10" t="s">
        <v>120</v>
      </c>
      <c r="C20" s="11">
        <v>0.3</v>
      </c>
      <c r="D20" s="12" t="s">
        <v>189</v>
      </c>
      <c r="E20" s="11">
        <v>0.3</v>
      </c>
    </row>
    <row r="21" ht="31" customHeight="1" spans="1:5">
      <c r="A21" s="7">
        <v>15</v>
      </c>
      <c r="B21" s="10" t="s">
        <v>124</v>
      </c>
      <c r="C21" s="11">
        <v>0.76</v>
      </c>
      <c r="D21" s="12" t="s">
        <v>189</v>
      </c>
      <c r="E21" s="11">
        <v>0.76</v>
      </c>
    </row>
    <row r="22" ht="31" customHeight="1" spans="1:5">
      <c r="A22" s="7">
        <v>16</v>
      </c>
      <c r="B22" s="10" t="s">
        <v>128</v>
      </c>
      <c r="C22" s="11">
        <v>0.35</v>
      </c>
      <c r="D22" s="12" t="s">
        <v>189</v>
      </c>
      <c r="E22" s="11">
        <v>0.35</v>
      </c>
    </row>
    <row r="23" ht="31" customHeight="1" spans="1:5">
      <c r="A23" s="7">
        <v>17</v>
      </c>
      <c r="B23" s="10" t="s">
        <v>131</v>
      </c>
      <c r="C23" s="11">
        <v>0.7</v>
      </c>
      <c r="D23" s="12" t="s">
        <v>189</v>
      </c>
      <c r="E23" s="11">
        <v>0.7</v>
      </c>
    </row>
    <row r="24" ht="31" customHeight="1" spans="1:5">
      <c r="A24" s="7">
        <v>18</v>
      </c>
      <c r="B24" s="10" t="s">
        <v>135</v>
      </c>
      <c r="C24" s="11">
        <v>0.6</v>
      </c>
      <c r="D24" s="12" t="s">
        <v>189</v>
      </c>
      <c r="E24" s="11">
        <v>0.6</v>
      </c>
    </row>
    <row r="25" ht="31" customHeight="1" spans="1:5">
      <c r="A25" s="7">
        <v>19</v>
      </c>
      <c r="B25" s="10" t="s">
        <v>139</v>
      </c>
      <c r="C25" s="11">
        <v>1.25</v>
      </c>
      <c r="D25" s="11" t="s">
        <v>189</v>
      </c>
      <c r="E25" s="11">
        <v>1.25</v>
      </c>
    </row>
    <row r="26" ht="31" customHeight="1" spans="1:5">
      <c r="A26" s="7">
        <v>20</v>
      </c>
      <c r="B26" s="10" t="s">
        <v>141</v>
      </c>
      <c r="C26" s="11">
        <v>0.2</v>
      </c>
      <c r="D26" s="11" t="s">
        <v>189</v>
      </c>
      <c r="E26" s="11">
        <v>0.2</v>
      </c>
    </row>
    <row r="27" ht="31" customHeight="1" spans="1:5">
      <c r="A27" s="7">
        <v>21</v>
      </c>
      <c r="B27" s="10" t="s">
        <v>144</v>
      </c>
      <c r="C27" s="11">
        <v>0.9</v>
      </c>
      <c r="D27" s="11" t="s">
        <v>189</v>
      </c>
      <c r="E27" s="11">
        <v>0.9</v>
      </c>
    </row>
    <row r="28" ht="31" customHeight="1" spans="1:5">
      <c r="A28" s="7">
        <v>22</v>
      </c>
      <c r="B28" s="10" t="s">
        <v>147</v>
      </c>
      <c r="C28" s="11">
        <v>0.12</v>
      </c>
      <c r="D28" s="11" t="s">
        <v>189</v>
      </c>
      <c r="E28" s="11">
        <v>0.12</v>
      </c>
    </row>
    <row r="29" ht="31" customHeight="1" spans="1:5">
      <c r="A29" s="7">
        <v>23</v>
      </c>
      <c r="B29" s="10" t="s">
        <v>150</v>
      </c>
      <c r="C29" s="11">
        <v>0.13</v>
      </c>
      <c r="D29" s="11" t="s">
        <v>189</v>
      </c>
      <c r="E29" s="11">
        <v>0.13</v>
      </c>
    </row>
    <row r="30" ht="31" customHeight="1" spans="1:5">
      <c r="A30" s="7">
        <v>24</v>
      </c>
      <c r="B30" s="15" t="s">
        <v>153</v>
      </c>
      <c r="C30" s="11">
        <v>0.3</v>
      </c>
      <c r="D30" s="7" t="s">
        <v>189</v>
      </c>
      <c r="E30" s="11">
        <v>0.3</v>
      </c>
    </row>
    <row r="31" ht="31" customHeight="1" spans="1:5">
      <c r="A31" s="7">
        <v>25</v>
      </c>
      <c r="B31" s="15" t="s">
        <v>155</v>
      </c>
      <c r="C31" s="11">
        <v>1.2</v>
      </c>
      <c r="D31" s="7" t="s">
        <v>189</v>
      </c>
      <c r="E31" s="11">
        <v>1.2</v>
      </c>
    </row>
    <row r="32" ht="31" customHeight="1" spans="1:5">
      <c r="A32" s="7">
        <v>26</v>
      </c>
      <c r="B32" s="15" t="s">
        <v>157</v>
      </c>
      <c r="C32" s="11">
        <v>0.11</v>
      </c>
      <c r="D32" s="7" t="s">
        <v>189</v>
      </c>
      <c r="E32" s="11">
        <v>0.11</v>
      </c>
    </row>
    <row r="33" ht="31" customHeight="1" spans="1:5">
      <c r="A33" s="7">
        <v>27</v>
      </c>
      <c r="B33" s="15" t="s">
        <v>159</v>
      </c>
      <c r="C33" s="11">
        <v>0.3</v>
      </c>
      <c r="D33" s="7" t="s">
        <v>189</v>
      </c>
      <c r="E33" s="11">
        <v>0.3</v>
      </c>
    </row>
    <row r="34" ht="31" customHeight="1" spans="1:5">
      <c r="A34" s="7">
        <v>28</v>
      </c>
      <c r="B34" s="15" t="s">
        <v>161</v>
      </c>
      <c r="C34" s="11">
        <v>0.3</v>
      </c>
      <c r="D34" s="7" t="s">
        <v>189</v>
      </c>
      <c r="E34" s="11">
        <v>0.3</v>
      </c>
    </row>
    <row r="35" ht="31" customHeight="1" spans="1:5">
      <c r="A35" s="7">
        <v>29</v>
      </c>
      <c r="B35" s="15" t="s">
        <v>162</v>
      </c>
      <c r="C35" s="11">
        <v>0.4</v>
      </c>
      <c r="D35" s="7" t="s">
        <v>189</v>
      </c>
      <c r="E35" s="11">
        <v>0.4</v>
      </c>
    </row>
  </sheetData>
  <mergeCells count="4">
    <mergeCell ref="A2:E2"/>
    <mergeCell ref="B4:C4"/>
    <mergeCell ref="D4:E4"/>
    <mergeCell ref="A4:A5"/>
  </mergeCells>
  <pageMargins left="0.751388888888889" right="0.751388888888889" top="0.267361111111111" bottom="0.267361111111111" header="0" footer="0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2022-06-25T09:35:00Z</dcterms:created>
  <dcterms:modified xsi:type="dcterms:W3CDTF">2026-06-17T06:24:15Z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97DC008EB7094E019FF13422328D4E5B</vt:lpwstr>
  </property>
</Properties>
</file>